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8960" windowHeight="11328" activeTab="3"/>
  </bookViews>
  <sheets>
    <sheet name="SUMMARY SHEET" sheetId="1" r:id="rId1"/>
    <sheet name="WRIA 12 Credit Fee Sub-Ledger " sheetId="2" r:id="rId2"/>
    <sheet name="WRIA 12 Land Fee Sub-Ledger" sheetId="4" r:id="rId3"/>
    <sheet name="WRIA 11 Credit Fee Sub-Ledger" sheetId="3" r:id="rId4"/>
    <sheet name="WRIA 11 Land Fee Sub-Ledger" sheetId="5" r:id="rId5"/>
  </sheets>
  <definedNames>
    <definedName name="_xlnm.Print_Area" localSheetId="0">'SUMMARY SHEET'!$A$1:$F$12</definedName>
    <definedName name="_xlnm.Print_Area" localSheetId="3">'WRIA 11 Credit Fee Sub-Ledger'!$A$1:$D$75</definedName>
    <definedName name="_xlnm.Print_Area" localSheetId="1">'WRIA 12 Credit Fee Sub-Ledger '!$A$1:$F$84</definedName>
  </definedNames>
  <calcPr calcId="125725"/>
</workbook>
</file>

<file path=xl/calcChain.xml><?xml version="1.0" encoding="utf-8"?>
<calcChain xmlns="http://schemas.openxmlformats.org/spreadsheetml/2006/main">
  <c r="A65" i="2"/>
  <c r="A64"/>
  <c r="A63"/>
  <c r="A35"/>
  <c r="A34"/>
  <c r="A33"/>
  <c r="A55" i="3"/>
  <c r="A29"/>
  <c r="A16"/>
  <c r="C11" i="1"/>
  <c r="A9" i="5"/>
  <c r="A8" i="1"/>
  <c r="A9"/>
  <c r="A10"/>
  <c r="A7"/>
  <c r="A11" s="1"/>
  <c r="B11"/>
  <c r="A11" i="4"/>
  <c r="A19" i="2"/>
  <c r="A20"/>
  <c r="A18"/>
  <c r="A56" i="3"/>
  <c r="C53" s="1"/>
  <c r="A9"/>
  <c r="A48"/>
  <c r="A42"/>
  <c r="A43" s="1"/>
  <c r="A56" i="2"/>
  <c r="A49"/>
  <c r="A50"/>
  <c r="A48"/>
  <c r="A11"/>
  <c r="A36" l="1"/>
  <c r="D31" s="1"/>
  <c r="C40" i="3"/>
  <c r="A17"/>
  <c r="B14" s="1"/>
  <c r="A30"/>
  <c r="C27" s="1"/>
  <c r="A66" i="2"/>
  <c r="D61" s="1"/>
  <c r="A21"/>
  <c r="D16" s="1"/>
  <c r="A51"/>
  <c r="D46" s="1"/>
</calcChain>
</file>

<file path=xl/sharedStrings.xml><?xml version="1.0" encoding="utf-8"?>
<sst xmlns="http://schemas.openxmlformats.org/spreadsheetml/2006/main" count="237" uniqueCount="65">
  <si>
    <t>Total Credit Fee Income</t>
  </si>
  <si>
    <t>NWS-2013-XXX2-WRD (Example)</t>
  </si>
  <si>
    <t>NWS-2013-XXX1-WRD (Example)</t>
  </si>
  <si>
    <t>NWS-2013-XXX3-WRD (Example)</t>
  </si>
  <si>
    <t>NWS-2013-XXX4-WRD (Example)</t>
  </si>
  <si>
    <t>Service Area</t>
  </si>
  <si>
    <t>WRIA 12</t>
  </si>
  <si>
    <t>Values are for example only.  Current Program Account balance is $0.</t>
  </si>
  <si>
    <t>WRIA 11</t>
  </si>
  <si>
    <t>TOTAL</t>
  </si>
  <si>
    <t xml:space="preserve">Contingency Balance  </t>
  </si>
  <si>
    <t>Program Administration Balance</t>
  </si>
  <si>
    <t>As of  1‐Jul‐13</t>
  </si>
  <si>
    <t xml:space="preserve">Long‐term M&amp;M Balance </t>
  </si>
  <si>
    <t>Implementation Account Balance</t>
  </si>
  <si>
    <t>Acquisition</t>
  </si>
  <si>
    <t>Design</t>
  </si>
  <si>
    <t>Site Assessment</t>
  </si>
  <si>
    <t xml:space="preserve">Construction </t>
  </si>
  <si>
    <t>WRIA 11 CREDIT FEE TOTAL INCOME</t>
  </si>
  <si>
    <r>
      <rPr>
        <b/>
        <sz val="12"/>
        <rFont val="Arial"/>
        <family val="2"/>
      </rPr>
      <t>Impact Permit #</t>
    </r>
  </si>
  <si>
    <r>
      <rPr>
        <b/>
        <sz val="11"/>
        <rFont val="Arial"/>
        <family val="2"/>
      </rPr>
      <t>Columns added as needed to
provide detail</t>
    </r>
  </si>
  <si>
    <r>
      <rPr>
        <b/>
        <sz val="12"/>
        <rFont val="Arial"/>
        <family val="2"/>
      </rPr>
      <t>Deposits</t>
    </r>
  </si>
  <si>
    <r>
      <rPr>
        <b/>
        <sz val="12"/>
        <rFont val="Arial"/>
        <family val="2"/>
      </rPr>
      <t>Contingency Expenditures</t>
    </r>
  </si>
  <si>
    <r>
      <rPr>
        <b/>
        <sz val="12"/>
        <rFont val="Arial"/>
        <family val="2"/>
      </rPr>
      <t>Mitigation Project Name</t>
    </r>
  </si>
  <si>
    <r>
      <rPr>
        <b/>
        <sz val="12"/>
        <rFont val="Arial"/>
        <family val="2"/>
      </rPr>
      <t>Description of
expenditures</t>
    </r>
  </si>
  <si>
    <r>
      <rPr>
        <b/>
        <sz val="12"/>
        <rFont val="Arial"/>
        <family val="2"/>
      </rPr>
      <t>Columns added as needed to
provide detail</t>
    </r>
  </si>
  <si>
    <r>
      <rPr>
        <b/>
        <sz val="12"/>
        <rFont val="Arial"/>
        <family val="2"/>
      </rPr>
      <t>Mitigation Project 1 Expenditures</t>
    </r>
  </si>
  <si>
    <r>
      <rPr>
        <b/>
        <i/>
        <sz val="12"/>
        <rFont val="Arial"/>
        <family val="2"/>
      </rPr>
      <t>As of  1‐Jul‐11</t>
    </r>
  </si>
  <si>
    <t>WRIA 12 Credit Fee Total Income</t>
  </si>
  <si>
    <t>Impact Permit #</t>
  </si>
  <si>
    <t xml:space="preserve">$                                                                      </t>
  </si>
  <si>
    <t xml:space="preserve"> </t>
  </si>
  <si>
    <t>Exhibit 8:  FEE LEDGER</t>
  </si>
  <si>
    <t>Columns added as needed to provide detail</t>
  </si>
  <si>
    <t>Description of expenditures</t>
  </si>
  <si>
    <t xml:space="preserve">  TOTAL</t>
  </si>
  <si>
    <t>Total Mitigation Fee Income</t>
  </si>
  <si>
    <t xml:space="preserve">CONTINGENCY ACCOUNT   (10% ALLOCATION)                                                                                                                          </t>
  </si>
  <si>
    <t>Administration Expenditures</t>
  </si>
  <si>
    <t>As of  XX-XX-XXXX</t>
  </si>
  <si>
    <t>LONG‐TERM MANAGEMENT ACCOUNT (5% ALLOCATION)</t>
  </si>
  <si>
    <t>LTM Expenditures</t>
  </si>
  <si>
    <t>Task or Mitigation Project Name</t>
  </si>
  <si>
    <t>Additional rows as needed
to provide detail</t>
  </si>
  <si>
    <t>Mitigation Project 2 Expenditures</t>
  </si>
  <si>
    <t>Mitigation Project 3 Expenditures</t>
  </si>
  <si>
    <t>WRIA 12 Land Fee Total Income</t>
  </si>
  <si>
    <t>Property/Property Rights Acquisitions</t>
  </si>
  <si>
    <t xml:space="preserve">Exhibit 8:  FEE LEDGER                   Overall Mitigation Fee Income       </t>
  </si>
  <si>
    <t>Credit Fee Income</t>
  </si>
  <si>
    <t>Land Fee Income</t>
  </si>
  <si>
    <t>WRIA 12 Credit Fee Sub-Ledger</t>
  </si>
  <si>
    <t>WRIA 12 Land Fee Sub-Ledger</t>
  </si>
  <si>
    <t xml:space="preserve">Exhibit 8:  FEE LEDGER              WRIA 11 Credit Fee Sub-Ledger        </t>
  </si>
  <si>
    <t>WRIA 11 LAND FEE TOTAL INCOME</t>
  </si>
  <si>
    <t xml:space="preserve">Exhibit 8:  FEE LEDGER              WRIA 11 Land Fee Sub-Ledger        </t>
  </si>
  <si>
    <t>Total Land Fee Income</t>
  </si>
  <si>
    <t>Additional rows as needed to provide detail</t>
  </si>
  <si>
    <r>
      <rPr>
        <b/>
        <sz val="12"/>
        <rFont val="Arial"/>
        <family val="2"/>
      </rPr>
      <t xml:space="preserve">As of  </t>
    </r>
    <r>
      <rPr>
        <b/>
        <i/>
        <sz val="12"/>
        <rFont val="Arial"/>
        <family val="2"/>
      </rPr>
      <t>XX-XX-XXXX</t>
    </r>
  </si>
  <si>
    <t>As of XX-XX-XXXX</t>
  </si>
  <si>
    <t>LONG‐TERM  MANAGEMENT ACCOUNT (5% ALLOCATION)</t>
  </si>
  <si>
    <t>PROGRAM ADMINISTRATION ACCOUNT (15% ALLOCATION)</t>
  </si>
  <si>
    <t>MITIGATION PROJECT IMPLEMENTATION (70% ALLOCATION)</t>
  </si>
  <si>
    <t>MITIGATION PROJECTS ACCOUNT (70% ALLOCATION)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</si>
</sst>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###0;###0"/>
    <numFmt numFmtId="165" formatCode="&quot;$&quot;#,##0.00"/>
  </numFmts>
  <fonts count="13">
    <font>
      <sz val="10"/>
      <color rgb="FF000000"/>
      <name val="Times New Roman"/>
      <charset val="204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i/>
      <sz val="12"/>
      <name val="Arial"/>
      <family val="2"/>
    </font>
    <font>
      <b/>
      <sz val="10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165" fontId="6" fillId="3" borderId="1" xfId="0" applyNumberFormat="1" applyFont="1" applyFill="1" applyBorder="1" applyAlignment="1">
      <alignment horizontal="center" vertical="top" wrapText="1"/>
    </xf>
    <xf numFmtId="165" fontId="6" fillId="3" borderId="3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9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65" fontId="6" fillId="8" borderId="1" xfId="0" applyNumberFormat="1" applyFont="1" applyFill="1" applyBorder="1" applyAlignment="1">
      <alignment horizontal="center" vertical="center" wrapText="1"/>
    </xf>
    <xf numFmtId="165" fontId="6" fillId="8" borderId="3" xfId="0" applyNumberFormat="1" applyFont="1" applyFill="1" applyBorder="1" applyAlignment="1">
      <alignment horizontal="center" vertical="center" wrapText="1"/>
    </xf>
    <xf numFmtId="165" fontId="6" fillId="8" borderId="5" xfId="0" applyNumberFormat="1" applyFont="1" applyFill="1" applyBorder="1" applyAlignment="1">
      <alignment horizontal="center" vertical="center" wrapText="1"/>
    </xf>
    <xf numFmtId="165" fontId="6" fillId="8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65" fontId="6" fillId="8" borderId="6" xfId="0" applyNumberFormat="1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5" fontId="6" fillId="8" borderId="0" xfId="0" applyNumberFormat="1" applyFont="1" applyFill="1" applyBorder="1" applyAlignment="1">
      <alignment horizontal="center" vertical="center" wrapText="1"/>
    </xf>
    <xf numFmtId="165" fontId="6" fillId="8" borderId="2" xfId="0" applyNumberFormat="1" applyFont="1" applyFill="1" applyBorder="1" applyAlignment="1">
      <alignment horizontal="center" vertical="center" wrapText="1"/>
    </xf>
    <xf numFmtId="165" fontId="6" fillId="8" borderId="8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165" fontId="6" fillId="8" borderId="12" xfId="0" applyNumberFormat="1" applyFont="1" applyFill="1" applyBorder="1" applyAlignment="1">
      <alignment horizontal="center" vertical="center" wrapText="1"/>
    </xf>
    <xf numFmtId="4" fontId="6" fillId="8" borderId="8" xfId="0" applyNumberFormat="1" applyFont="1" applyFill="1" applyBorder="1" applyAlignment="1">
      <alignment horizontal="center" vertical="center" wrapText="1"/>
    </xf>
    <xf numFmtId="4" fontId="6" fillId="8" borderId="15" xfId="0" applyNumberFormat="1" applyFont="1" applyFill="1" applyBorder="1" applyAlignment="1">
      <alignment horizontal="center" vertical="center" wrapText="1"/>
    </xf>
    <xf numFmtId="4" fontId="6" fillId="8" borderId="5" xfId="0" applyNumberFormat="1" applyFont="1" applyFill="1" applyBorder="1" applyAlignment="1">
      <alignment horizontal="center" vertical="center" wrapText="1"/>
    </xf>
    <xf numFmtId="4" fontId="6" fillId="8" borderId="11" xfId="0" applyNumberFormat="1" applyFont="1" applyFill="1" applyBorder="1" applyAlignment="1">
      <alignment horizontal="center" vertical="center" wrapText="1"/>
    </xf>
    <xf numFmtId="4" fontId="6" fillId="8" borderId="5" xfId="0" applyNumberFormat="1" applyFont="1" applyFill="1" applyBorder="1" applyAlignment="1">
      <alignment horizontal="center" vertical="center"/>
    </xf>
    <xf numFmtId="4" fontId="6" fillId="8" borderId="11" xfId="0" applyNumberFormat="1" applyFont="1" applyFill="1" applyBorder="1" applyAlignment="1">
      <alignment horizontal="center" vertical="center"/>
    </xf>
    <xf numFmtId="4" fontId="6" fillId="8" borderId="15" xfId="0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 wrapText="1"/>
    </xf>
    <xf numFmtId="4" fontId="6" fillId="8" borderId="3" xfId="0" applyNumberFormat="1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65" fontId="6" fillId="8" borderId="4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5" fillId="8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left" vertical="top" wrapText="1"/>
    </xf>
    <xf numFmtId="0" fontId="5" fillId="8" borderId="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left" vertical="top"/>
    </xf>
    <xf numFmtId="0" fontId="6" fillId="9" borderId="4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top" wrapText="1"/>
    </xf>
    <xf numFmtId="0" fontId="5" fillId="9" borderId="7" xfId="0" applyFont="1" applyFill="1" applyBorder="1" applyAlignment="1">
      <alignment horizontal="left" vertical="top" wrapText="1"/>
    </xf>
    <xf numFmtId="0" fontId="6" fillId="8" borderId="7" xfId="0" applyFont="1" applyFill="1" applyBorder="1" applyAlignment="1">
      <alignment horizontal="left" vertical="top" wrapText="1"/>
    </xf>
    <xf numFmtId="165" fontId="6" fillId="8" borderId="14" xfId="0" applyNumberFormat="1" applyFont="1" applyFill="1" applyBorder="1" applyAlignment="1">
      <alignment horizontal="center" vertical="center" wrapText="1"/>
    </xf>
    <xf numFmtId="165" fontId="6" fillId="8" borderId="7" xfId="0" applyNumberFormat="1" applyFont="1" applyFill="1" applyBorder="1" applyAlignment="1">
      <alignment horizontal="center" vertical="center" wrapText="1"/>
    </xf>
    <xf numFmtId="165" fontId="6" fillId="8" borderId="4" xfId="0" applyNumberFormat="1" applyFont="1" applyFill="1" applyBorder="1" applyAlignment="1">
      <alignment horizontal="center" vertical="center"/>
    </xf>
    <xf numFmtId="165" fontId="6" fillId="8" borderId="16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8" borderId="4" xfId="0" applyNumberFormat="1" applyFont="1" applyFill="1" applyBorder="1" applyAlignment="1">
      <alignment horizontal="center" vertical="center"/>
    </xf>
    <xf numFmtId="165" fontId="6" fillId="8" borderId="17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165" fontId="6" fillId="8" borderId="0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165" fontId="6" fillId="5" borderId="12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vertical="center"/>
    </xf>
    <xf numFmtId="0" fontId="0" fillId="8" borderId="0" xfId="0" applyFill="1" applyBorder="1" applyAlignment="1">
      <alignment horizontal="left" vertical="center"/>
    </xf>
    <xf numFmtId="0" fontId="0" fillId="8" borderId="12" xfId="0" applyFill="1" applyBorder="1" applyAlignment="1">
      <alignment horizontal="center" vertical="top"/>
    </xf>
    <xf numFmtId="0" fontId="5" fillId="5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left" vertical="center" wrapText="1"/>
    </xf>
    <xf numFmtId="165" fontId="6" fillId="10" borderId="3" xfId="0" applyNumberFormat="1" applyFont="1" applyFill="1" applyBorder="1" applyAlignment="1">
      <alignment horizontal="left" vertical="center"/>
    </xf>
    <xf numFmtId="165" fontId="6" fillId="5" borderId="2" xfId="0" applyNumberFormat="1" applyFont="1" applyFill="1" applyBorder="1" applyAlignment="1">
      <alignment vertical="center"/>
    </xf>
    <xf numFmtId="165" fontId="5" fillId="5" borderId="3" xfId="0" applyNumberFormat="1" applyFont="1" applyFill="1" applyBorder="1" applyAlignment="1">
      <alignment horizontal="left" vertical="center"/>
    </xf>
    <xf numFmtId="6" fontId="6" fillId="11" borderId="1" xfId="0" applyNumberFormat="1" applyFont="1" applyFill="1" applyBorder="1" applyAlignment="1">
      <alignment horizontal="right" vertical="center"/>
    </xf>
    <xf numFmtId="165" fontId="6" fillId="8" borderId="1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5" fontId="6" fillId="10" borderId="2" xfId="0" applyNumberFormat="1" applyFont="1" applyFill="1" applyBorder="1" applyAlignment="1">
      <alignment horizontal="center" vertical="center" wrapText="1"/>
    </xf>
    <xf numFmtId="165" fontId="6" fillId="10" borderId="3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F6EA"/>
      <color rgb="FFEDF3E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Normal="100" workbookViewId="0">
      <selection activeCell="B25" sqref="B25"/>
    </sheetView>
  </sheetViews>
  <sheetFormatPr defaultRowHeight="13.2"/>
  <cols>
    <col min="1" max="1" width="38.6640625" style="15" customWidth="1"/>
    <col min="2" max="2" width="25.44140625" style="15" customWidth="1"/>
    <col min="3" max="3" width="24.77734375" style="15" customWidth="1"/>
    <col min="4" max="4" width="32.77734375" style="8" customWidth="1"/>
    <col min="5" max="5" width="19.77734375" style="8" customWidth="1"/>
    <col min="6" max="6" width="24.109375" customWidth="1"/>
    <col min="7" max="7" width="37.33203125" customWidth="1"/>
  </cols>
  <sheetData>
    <row r="1" spans="1:5" ht="16.2" thickBot="1">
      <c r="A1" s="163" t="s">
        <v>49</v>
      </c>
      <c r="B1" s="164"/>
      <c r="C1" s="164"/>
      <c r="D1" s="164"/>
      <c r="E1" s="165"/>
    </row>
    <row r="2" spans="1:5" ht="15.6">
      <c r="A2" s="10"/>
      <c r="B2" s="10"/>
      <c r="C2" s="10"/>
      <c r="D2" s="5"/>
      <c r="E2" s="5"/>
    </row>
    <row r="3" spans="1:5" ht="15.6">
      <c r="A3" s="11"/>
      <c r="B3" s="11"/>
      <c r="C3" s="11"/>
      <c r="D3" s="5"/>
      <c r="E3" s="5"/>
    </row>
    <row r="4" spans="1:5" ht="15.6">
      <c r="A4" s="12" t="s">
        <v>7</v>
      </c>
      <c r="B4" s="12"/>
      <c r="C4" s="12"/>
      <c r="D4" s="5"/>
      <c r="E4" s="5"/>
    </row>
    <row r="5" spans="1:5" ht="16.2" thickBot="1">
      <c r="A5" s="11"/>
      <c r="B5" s="11"/>
      <c r="C5" s="11"/>
      <c r="D5" s="5"/>
      <c r="E5" s="5"/>
    </row>
    <row r="6" spans="1:5" ht="16.5" customHeight="1" thickBot="1">
      <c r="A6" s="147" t="s">
        <v>37</v>
      </c>
      <c r="B6" s="147" t="s">
        <v>50</v>
      </c>
      <c r="C6" s="147" t="s">
        <v>51</v>
      </c>
      <c r="D6" s="150" t="s">
        <v>20</v>
      </c>
      <c r="E6" s="148" t="s">
        <v>5</v>
      </c>
    </row>
    <row r="7" spans="1:5" ht="36" customHeight="1" thickBot="1">
      <c r="A7" s="161">
        <f>SUM(B7+C7)</f>
        <v>284480</v>
      </c>
      <c r="B7" s="161">
        <v>224000</v>
      </c>
      <c r="C7" s="161">
        <v>60480</v>
      </c>
      <c r="D7" s="151" t="s">
        <v>2</v>
      </c>
      <c r="E7" s="152" t="s">
        <v>6</v>
      </c>
    </row>
    <row r="8" spans="1:5" ht="18" customHeight="1" thickBot="1">
      <c r="A8" s="161">
        <f t="shared" ref="A8:A10" si="0">SUM(B8+C8)</f>
        <v>241300</v>
      </c>
      <c r="B8" s="161">
        <v>190000</v>
      </c>
      <c r="C8" s="161">
        <v>51300</v>
      </c>
      <c r="D8" s="92" t="s">
        <v>1</v>
      </c>
      <c r="E8" s="149" t="s">
        <v>8</v>
      </c>
    </row>
    <row r="9" spans="1:5" ht="17.25" customHeight="1" thickBot="1">
      <c r="A9" s="161">
        <f t="shared" si="0"/>
        <v>47625</v>
      </c>
      <c r="B9" s="161">
        <v>37500</v>
      </c>
      <c r="C9" s="161">
        <v>10125</v>
      </c>
      <c r="D9" s="151" t="s">
        <v>3</v>
      </c>
      <c r="E9" s="152" t="s">
        <v>6</v>
      </c>
    </row>
    <row r="10" spans="1:5" ht="16.5" customHeight="1" thickBot="1">
      <c r="A10" s="161">
        <f t="shared" si="0"/>
        <v>222250</v>
      </c>
      <c r="B10" s="161">
        <v>175000</v>
      </c>
      <c r="C10" s="161">
        <v>47250</v>
      </c>
      <c r="D10" s="155" t="s">
        <v>4</v>
      </c>
      <c r="E10" s="154" t="s">
        <v>6</v>
      </c>
    </row>
    <row r="11" spans="1:5" ht="18" customHeight="1" thickBot="1">
      <c r="A11" s="161">
        <f>SUM(A7:A10)</f>
        <v>795655</v>
      </c>
      <c r="B11" s="161">
        <f>SUM(B7:B10)</f>
        <v>626500</v>
      </c>
      <c r="C11" s="161">
        <f>SUM(C7:C10)</f>
        <v>169155</v>
      </c>
      <c r="D11" s="153" t="s">
        <v>36</v>
      </c>
      <c r="E11" s="156"/>
    </row>
    <row r="12" spans="1:5" ht="9.9" customHeight="1">
      <c r="A12" s="13"/>
      <c r="B12" s="13"/>
      <c r="C12" s="13"/>
      <c r="D12" s="9"/>
      <c r="E12" s="6"/>
    </row>
    <row r="13" spans="1:5" s="1" customFormat="1" ht="15" customHeight="1">
      <c r="A13" s="14"/>
      <c r="B13" s="14"/>
      <c r="C13" s="14"/>
      <c r="D13" s="7"/>
      <c r="E13" s="7"/>
    </row>
    <row r="14" spans="1:5" ht="12" customHeight="1"/>
    <row r="15" spans="1:5" ht="12" customHeight="1"/>
    <row r="16" spans="1:5" ht="12" customHeight="1"/>
    <row r="17" ht="9.9" customHeight="1"/>
    <row r="18" ht="9.9" customHeight="1"/>
    <row r="19" ht="9.9" customHeight="1"/>
    <row r="20" ht="9.9" customHeight="1"/>
    <row r="21" ht="9.9" customHeight="1"/>
    <row r="22" ht="9.9" customHeight="1"/>
    <row r="23" ht="23.25" customHeight="1"/>
    <row r="24" ht="9.9" customHeight="1"/>
    <row r="25" ht="9.9" customHeight="1"/>
    <row r="26" ht="9.9" customHeight="1"/>
    <row r="27" ht="9.9" customHeight="1"/>
    <row r="28" ht="12" customHeight="1"/>
    <row r="29" ht="12" customHeight="1"/>
    <row r="30" ht="12" customHeight="1"/>
    <row r="31" ht="12" customHeight="1"/>
    <row r="32" ht="9.9" customHeight="1"/>
    <row r="33" ht="9.9" customHeight="1"/>
    <row r="34" ht="9.9" customHeight="1"/>
    <row r="35" ht="9.9" customHeight="1"/>
    <row r="36" ht="9.9" customHeight="1"/>
    <row r="37" ht="9.9" customHeight="1"/>
    <row r="38" ht="21" customHeight="1"/>
    <row r="39" ht="9.9" customHeight="1"/>
    <row r="40" ht="9.9" customHeight="1"/>
    <row r="41" ht="9.9" customHeight="1"/>
    <row r="42" ht="9.9" customHeight="1"/>
    <row r="43" ht="12" customHeight="1"/>
    <row r="44" ht="12" customHeight="1"/>
    <row r="45" ht="11.1" customHeight="1"/>
    <row r="46" ht="12" customHeight="1"/>
    <row r="47" ht="12" customHeight="1"/>
    <row r="48" ht="12" customHeight="1"/>
    <row r="49" ht="9.9" customHeight="1"/>
    <row r="50" ht="9.9" customHeight="1"/>
    <row r="51" ht="9.9" customHeight="1"/>
    <row r="52" ht="9.9" customHeight="1"/>
    <row r="53" ht="9.9" customHeight="1"/>
    <row r="54" ht="9.9" customHeight="1"/>
    <row r="55" ht="21" customHeight="1"/>
    <row r="56" ht="9.9" customHeight="1"/>
    <row r="57" ht="9.9" customHeight="1"/>
    <row r="58" ht="9.9" customHeight="1"/>
    <row r="59" ht="9.9" customHeight="1"/>
    <row r="60" ht="12" customHeight="1"/>
    <row r="61" ht="12" customHeight="1"/>
    <row r="62" ht="11.1" customHeight="1"/>
    <row r="63" ht="12" customHeight="1"/>
    <row r="64" ht="12" customHeight="1"/>
    <row r="65" ht="12" customHeight="1"/>
    <row r="66" ht="9.9" customHeight="1"/>
    <row r="67" ht="9.9" customHeight="1"/>
    <row r="68" ht="9.9" customHeight="1"/>
    <row r="69" ht="9.9" customHeight="1"/>
    <row r="70" ht="9.9" customHeight="1"/>
    <row r="71" ht="21" customHeight="1"/>
    <row r="72" ht="9.9" customHeight="1"/>
    <row r="73" ht="9.9" customHeight="1"/>
    <row r="74" ht="9.9" customHeight="1"/>
    <row r="75" ht="9.9" customHeight="1"/>
    <row r="76" ht="12" customHeight="1"/>
    <row r="77" ht="12" customHeight="1"/>
    <row r="78" ht="9.9" customHeight="1"/>
    <row r="79" ht="9.9" customHeight="1"/>
    <row r="80" ht="9.9" customHeight="1"/>
    <row r="81" ht="21" customHeight="1"/>
    <row r="82" ht="9.9" customHeight="1"/>
    <row r="83" ht="9.9" customHeight="1"/>
    <row r="84" ht="9.9" customHeight="1"/>
    <row r="85" ht="9.9" customHeight="1"/>
  </sheetData>
  <mergeCells count="1">
    <mergeCell ref="A1:E1"/>
  </mergeCells>
  <pageMargins left="0.7" right="0.7" top="0.75" bottom="0.75" header="0.3" footer="0.3"/>
  <pageSetup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opLeftCell="A52" zoomScaleNormal="100" workbookViewId="0">
      <selection activeCell="A84" sqref="A84"/>
    </sheetView>
  </sheetViews>
  <sheetFormatPr defaultRowHeight="13.2"/>
  <cols>
    <col min="1" max="1" width="31.6640625" customWidth="1"/>
    <col min="2" max="2" width="2.109375" customWidth="1"/>
    <col min="3" max="3" width="27.77734375" customWidth="1"/>
    <col min="4" max="4" width="27" customWidth="1"/>
    <col min="5" max="5" width="23.109375" customWidth="1"/>
    <col min="6" max="6" width="29.6640625" customWidth="1"/>
  </cols>
  <sheetData>
    <row r="1" spans="1:17" s="8" customFormat="1" ht="21.75" customHeight="1" thickBot="1">
      <c r="A1" s="138" t="s">
        <v>33</v>
      </c>
      <c r="B1" s="144"/>
      <c r="C1" s="182" t="s">
        <v>52</v>
      </c>
      <c r="D1" s="183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6">
      <c r="A2" s="19"/>
      <c r="B2" s="19"/>
      <c r="C2" s="19"/>
      <c r="D2" s="19"/>
      <c r="E2" s="19"/>
      <c r="F2" s="17"/>
    </row>
    <row r="3" spans="1:17" s="4" customFormat="1" ht="18">
      <c r="A3" s="18"/>
      <c r="B3" s="18"/>
      <c r="C3" s="19"/>
      <c r="D3" s="19"/>
      <c r="E3" s="19"/>
      <c r="F3" s="17"/>
    </row>
    <row r="4" spans="1:17" ht="15.6">
      <c r="A4" s="20" t="s">
        <v>7</v>
      </c>
      <c r="B4" s="20"/>
      <c r="C4" s="19"/>
      <c r="D4" s="19"/>
      <c r="E4" s="19"/>
      <c r="F4" s="17"/>
    </row>
    <row r="5" spans="1:17" ht="16.2" thickBot="1">
      <c r="A5" s="20"/>
      <c r="B5" s="20"/>
      <c r="C5" s="19"/>
      <c r="D5" s="19"/>
      <c r="E5" s="19"/>
      <c r="F5" s="17"/>
    </row>
    <row r="6" spans="1:17" s="3" customFormat="1" ht="23.25" customHeight="1" thickBot="1">
      <c r="A6" s="166" t="s">
        <v>29</v>
      </c>
      <c r="B6" s="167"/>
      <c r="C6" s="167"/>
      <c r="D6" s="168"/>
      <c r="E6" s="19"/>
      <c r="F6" s="17"/>
    </row>
    <row r="7" spans="1:17" ht="16.5" customHeight="1" thickBot="1">
      <c r="A7" s="127" t="s">
        <v>0</v>
      </c>
      <c r="B7" s="128"/>
      <c r="C7" s="28" t="s">
        <v>20</v>
      </c>
      <c r="D7" s="29" t="s">
        <v>5</v>
      </c>
      <c r="E7" s="19"/>
      <c r="F7" s="17"/>
    </row>
    <row r="8" spans="1:17" s="82" customFormat="1" ht="33.75" customHeight="1" thickBot="1">
      <c r="A8" s="30">
        <v>224000</v>
      </c>
      <c r="B8" s="31"/>
      <c r="C8" s="96" t="s">
        <v>2</v>
      </c>
      <c r="D8" s="96" t="s">
        <v>6</v>
      </c>
      <c r="E8" s="93"/>
      <c r="F8" s="123"/>
    </row>
    <row r="9" spans="1:17" s="82" customFormat="1" ht="35.25" customHeight="1" thickBot="1">
      <c r="A9" s="35">
        <v>37500</v>
      </c>
      <c r="B9" s="36"/>
      <c r="C9" s="96" t="s">
        <v>3</v>
      </c>
      <c r="D9" s="96" t="s">
        <v>6</v>
      </c>
      <c r="E9" s="93"/>
      <c r="F9" s="123"/>
    </row>
    <row r="10" spans="1:17" s="82" customFormat="1" ht="35.25" customHeight="1" thickBot="1">
      <c r="A10" s="30">
        <v>175000</v>
      </c>
      <c r="B10" s="31"/>
      <c r="C10" s="96" t="s">
        <v>4</v>
      </c>
      <c r="D10" s="96" t="s">
        <v>6</v>
      </c>
      <c r="E10" s="93"/>
      <c r="F10" s="123"/>
    </row>
    <row r="11" spans="1:17" ht="17.25" customHeight="1" thickBot="1">
      <c r="A11" s="23">
        <f>SUM(A8:A10)</f>
        <v>436500</v>
      </c>
      <c r="B11" s="24"/>
      <c r="C11" s="169" t="s">
        <v>9</v>
      </c>
      <c r="D11" s="170"/>
      <c r="E11" s="19"/>
      <c r="F11" s="17"/>
    </row>
    <row r="12" spans="1:17" ht="15.75" customHeight="1">
      <c r="A12" s="20" t="s">
        <v>12</v>
      </c>
      <c r="B12" s="20"/>
      <c r="C12" s="21"/>
      <c r="D12" s="19"/>
      <c r="E12" s="19"/>
      <c r="F12" s="17"/>
    </row>
    <row r="13" spans="1:17" ht="13.5" customHeight="1">
      <c r="A13" s="20"/>
      <c r="B13" s="20"/>
      <c r="C13" s="21"/>
      <c r="D13" s="19"/>
      <c r="E13" s="19"/>
      <c r="F13" s="17"/>
    </row>
    <row r="14" spans="1:17" ht="12.75" customHeight="1">
      <c r="A14" s="18"/>
      <c r="B14" s="18"/>
      <c r="C14" s="19"/>
      <c r="D14" s="19"/>
      <c r="E14" s="19"/>
      <c r="F14" s="17"/>
    </row>
    <row r="15" spans="1:17" s="2" customFormat="1" ht="17.25" customHeight="1" thickBot="1">
      <c r="A15" s="18" t="s">
        <v>38</v>
      </c>
      <c r="B15" s="18"/>
      <c r="C15" s="19"/>
      <c r="D15" s="19"/>
      <c r="E15" s="19"/>
      <c r="F15" s="17"/>
    </row>
    <row r="16" spans="1:17" ht="22.5" customHeight="1" thickBot="1">
      <c r="A16" s="125" t="s">
        <v>10</v>
      </c>
      <c r="B16" s="126"/>
      <c r="C16" s="86"/>
      <c r="D16" s="160">
        <f>SUM(A21-A26)</f>
        <v>43650</v>
      </c>
      <c r="E16" s="19" t="s">
        <v>32</v>
      </c>
      <c r="F16" s="17"/>
    </row>
    <row r="17" spans="1:6" ht="22.5" customHeight="1" thickBot="1">
      <c r="A17" s="129" t="s">
        <v>22</v>
      </c>
      <c r="B17" s="130"/>
      <c r="C17" s="177" t="s">
        <v>30</v>
      </c>
      <c r="D17" s="178"/>
      <c r="E17" s="132"/>
      <c r="F17" s="17"/>
    </row>
    <row r="18" spans="1:6" ht="32.25" customHeight="1" thickBot="1">
      <c r="A18" s="30">
        <f>PRODUCT(A8,0.1)</f>
        <v>22400</v>
      </c>
      <c r="B18" s="31"/>
      <c r="C18" s="175" t="s">
        <v>2</v>
      </c>
      <c r="D18" s="176"/>
      <c r="E18" s="132"/>
      <c r="F18" s="17"/>
    </row>
    <row r="19" spans="1:6" ht="31.5" customHeight="1" thickBot="1">
      <c r="A19" s="30">
        <f>PRODUCT(A9,0.1)</f>
        <v>3750</v>
      </c>
      <c r="B19" s="31"/>
      <c r="C19" s="175" t="s">
        <v>3</v>
      </c>
      <c r="D19" s="176"/>
      <c r="E19" s="132"/>
      <c r="F19" s="17"/>
    </row>
    <row r="20" spans="1:6" ht="30.75" customHeight="1" thickBot="1">
      <c r="A20" s="30">
        <f>PRODUCT(A10,0.1)</f>
        <v>17500</v>
      </c>
      <c r="B20" s="33"/>
      <c r="C20" s="175" t="s">
        <v>4</v>
      </c>
      <c r="D20" s="176"/>
      <c r="E20" s="132"/>
      <c r="F20" s="17"/>
    </row>
    <row r="21" spans="1:6" ht="18" customHeight="1" thickBot="1">
      <c r="A21" s="43">
        <f>SUM(A18:A20)</f>
        <v>43650</v>
      </c>
      <c r="B21" s="44"/>
      <c r="C21" s="179" t="s">
        <v>9</v>
      </c>
      <c r="D21" s="180"/>
      <c r="E21" s="133"/>
      <c r="F21" s="17"/>
    </row>
    <row r="22" spans="1:6" ht="45" customHeight="1" thickBot="1">
      <c r="A22" s="129" t="s">
        <v>23</v>
      </c>
      <c r="B22" s="130"/>
      <c r="C22" s="28" t="s">
        <v>24</v>
      </c>
      <c r="D22" s="130" t="s">
        <v>25</v>
      </c>
      <c r="E22" s="87" t="s">
        <v>21</v>
      </c>
      <c r="F22" s="17"/>
    </row>
    <row r="23" spans="1:6" s="8" customFormat="1" ht="22.5" customHeight="1" thickBot="1">
      <c r="A23" s="42" t="s">
        <v>31</v>
      </c>
      <c r="B23" s="68"/>
      <c r="C23" s="69"/>
      <c r="D23" s="39"/>
      <c r="E23" s="69"/>
      <c r="F23" s="16"/>
    </row>
    <row r="24" spans="1:6" s="8" customFormat="1" ht="21.75" customHeight="1" thickBot="1">
      <c r="A24" s="70" t="s">
        <v>31</v>
      </c>
      <c r="B24" s="71"/>
      <c r="C24" s="72"/>
      <c r="D24" s="71"/>
      <c r="E24" s="72"/>
      <c r="F24" s="16"/>
    </row>
    <row r="25" spans="1:6" s="8" customFormat="1" ht="21" customHeight="1" thickBot="1">
      <c r="A25" s="42" t="s">
        <v>31</v>
      </c>
      <c r="B25" s="39"/>
      <c r="C25" s="69"/>
      <c r="D25" s="73"/>
      <c r="E25" s="40"/>
      <c r="F25" s="16"/>
    </row>
    <row r="26" spans="1:6" s="8" customFormat="1" ht="21.75" customHeight="1" thickBot="1">
      <c r="A26" s="66">
        <v>0</v>
      </c>
      <c r="B26" s="74"/>
      <c r="C26" s="186" t="s">
        <v>9</v>
      </c>
      <c r="D26" s="187"/>
      <c r="E26" s="188"/>
      <c r="F26" s="16"/>
    </row>
    <row r="27" spans="1:6" ht="15.6">
      <c r="A27" s="25" t="s">
        <v>40</v>
      </c>
      <c r="B27" s="25"/>
      <c r="C27" s="19"/>
      <c r="D27" s="19"/>
      <c r="E27" s="26"/>
      <c r="F27" s="17"/>
    </row>
    <row r="28" spans="1:6" ht="15.6">
      <c r="A28" s="20"/>
      <c r="B28" s="20"/>
      <c r="C28" s="19"/>
      <c r="D28" s="19"/>
      <c r="E28" s="19"/>
      <c r="F28" s="17"/>
    </row>
    <row r="29" spans="1:6" ht="15.6">
      <c r="A29" s="19"/>
      <c r="B29" s="19"/>
      <c r="C29" s="19"/>
      <c r="D29" s="19"/>
      <c r="E29" s="19"/>
      <c r="F29" s="17"/>
    </row>
    <row r="30" spans="1:6" ht="16.2" thickBot="1">
      <c r="A30" s="18" t="s">
        <v>62</v>
      </c>
      <c r="B30" s="18"/>
      <c r="C30" s="19"/>
      <c r="D30" s="19"/>
      <c r="E30" s="19"/>
      <c r="F30" s="17"/>
    </row>
    <row r="31" spans="1:6" ht="21.75" customHeight="1" thickBot="1">
      <c r="A31" s="184" t="s">
        <v>11</v>
      </c>
      <c r="B31" s="185"/>
      <c r="C31" s="185"/>
      <c r="D31" s="134">
        <f>SUM(A36-A41)</f>
        <v>65475</v>
      </c>
      <c r="E31" s="135"/>
      <c r="F31" s="17"/>
    </row>
    <row r="32" spans="1:6" ht="21.75" customHeight="1" thickBot="1">
      <c r="A32" s="129" t="s">
        <v>22</v>
      </c>
      <c r="B32" s="34"/>
      <c r="C32" s="171" t="s">
        <v>20</v>
      </c>
      <c r="D32" s="172"/>
      <c r="E32" s="5"/>
      <c r="F32" s="17"/>
    </row>
    <row r="33" spans="1:6" ht="28.5" customHeight="1" thickBot="1">
      <c r="A33" s="30">
        <f>PRODUCT(A8,0.15)</f>
        <v>33600</v>
      </c>
      <c r="B33" s="33"/>
      <c r="C33" s="173" t="s">
        <v>2</v>
      </c>
      <c r="D33" s="174"/>
      <c r="E33" s="5"/>
      <c r="F33" s="17"/>
    </row>
    <row r="34" spans="1:6" ht="25.5" customHeight="1" thickBot="1">
      <c r="A34" s="30">
        <f>PRODUCT(A9,0.15)</f>
        <v>5625</v>
      </c>
      <c r="B34" s="31"/>
      <c r="C34" s="173" t="s">
        <v>3</v>
      </c>
      <c r="D34" s="174"/>
      <c r="E34" s="5"/>
      <c r="F34" s="17"/>
    </row>
    <row r="35" spans="1:6" ht="27" customHeight="1" thickBot="1">
      <c r="A35" s="30">
        <f>PRODUCT(A10,0.15)</f>
        <v>26250</v>
      </c>
      <c r="B35" s="36"/>
      <c r="C35" s="173" t="s">
        <v>4</v>
      </c>
      <c r="D35" s="174"/>
      <c r="E35" s="135"/>
      <c r="F35" s="17"/>
    </row>
    <row r="36" spans="1:6" ht="17.25" customHeight="1" thickBot="1">
      <c r="A36" s="45">
        <f>SUM(A33:A35)</f>
        <v>65475</v>
      </c>
      <c r="B36" s="46"/>
      <c r="C36" s="169" t="s">
        <v>9</v>
      </c>
      <c r="D36" s="170"/>
      <c r="E36" s="136"/>
      <c r="F36" s="17"/>
    </row>
    <row r="37" spans="1:6" ht="47.4" thickBot="1">
      <c r="A37" s="140" t="s">
        <v>39</v>
      </c>
      <c r="B37" s="130"/>
      <c r="C37" s="29" t="s">
        <v>43</v>
      </c>
      <c r="D37" s="28" t="s">
        <v>25</v>
      </c>
      <c r="E37" s="130" t="s">
        <v>26</v>
      </c>
      <c r="F37" s="17"/>
    </row>
    <row r="38" spans="1:6" ht="20.25" customHeight="1" thickBot="1">
      <c r="A38" s="41" t="s">
        <v>31</v>
      </c>
      <c r="B38" s="37"/>
      <c r="C38" s="38"/>
      <c r="D38" s="38"/>
      <c r="E38" s="39"/>
      <c r="F38" s="17"/>
    </row>
    <row r="39" spans="1:6" ht="21.75" customHeight="1" thickBot="1">
      <c r="A39" s="42" t="s">
        <v>31</v>
      </c>
      <c r="B39" s="39"/>
      <c r="C39" s="40"/>
      <c r="D39" s="40"/>
      <c r="E39" s="39"/>
      <c r="F39" s="17"/>
    </row>
    <row r="40" spans="1:6" ht="21" customHeight="1" thickBot="1">
      <c r="A40" s="42" t="s">
        <v>31</v>
      </c>
      <c r="B40" s="39"/>
      <c r="C40" s="40"/>
      <c r="D40" s="40"/>
      <c r="E40" s="40"/>
      <c r="F40" s="17"/>
    </row>
    <row r="41" spans="1:6" ht="17.25" customHeight="1" thickBot="1">
      <c r="A41" s="78">
        <v>0</v>
      </c>
      <c r="B41" s="67"/>
      <c r="C41" s="169" t="s">
        <v>9</v>
      </c>
      <c r="D41" s="189"/>
      <c r="E41" s="170"/>
      <c r="F41" s="17"/>
    </row>
    <row r="42" spans="1:6" ht="15.6">
      <c r="A42" s="25" t="s">
        <v>40</v>
      </c>
      <c r="B42" s="19"/>
      <c r="C42" s="19"/>
      <c r="D42" s="19"/>
      <c r="E42" s="19"/>
      <c r="F42" s="17"/>
    </row>
    <row r="43" spans="1:6" ht="15.6">
      <c r="A43" s="19"/>
      <c r="B43" s="19"/>
      <c r="C43" s="19"/>
      <c r="D43" s="19"/>
      <c r="E43" s="19"/>
      <c r="F43" s="17"/>
    </row>
    <row r="44" spans="1:6" ht="15.6">
      <c r="A44" s="19"/>
      <c r="B44" s="19"/>
      <c r="C44" s="19"/>
      <c r="D44" s="19"/>
      <c r="E44" s="19"/>
      <c r="F44" s="17"/>
    </row>
    <row r="45" spans="1:6" ht="16.2" thickBot="1">
      <c r="A45" s="18" t="s">
        <v>41</v>
      </c>
      <c r="B45" s="18"/>
      <c r="C45" s="19"/>
      <c r="D45" s="19"/>
      <c r="E45" s="19"/>
      <c r="F45" s="17"/>
    </row>
    <row r="46" spans="1:6" ht="23.25" customHeight="1" thickBot="1">
      <c r="A46" s="166" t="s">
        <v>13</v>
      </c>
      <c r="B46" s="167"/>
      <c r="C46" s="159"/>
      <c r="D46" s="81">
        <f>SUM(A51-A56)</f>
        <v>21825</v>
      </c>
      <c r="E46" s="19"/>
      <c r="F46" s="17"/>
    </row>
    <row r="47" spans="1:6" s="8" customFormat="1" ht="23.25" customHeight="1" thickBot="1">
      <c r="A47" s="129" t="s">
        <v>22</v>
      </c>
      <c r="B47" s="80"/>
      <c r="C47" s="171" t="s">
        <v>20</v>
      </c>
      <c r="D47" s="172"/>
      <c r="E47" s="135"/>
      <c r="F47" s="16"/>
    </row>
    <row r="48" spans="1:6" s="8" customFormat="1" ht="28.5" customHeight="1" thickBot="1">
      <c r="A48" s="30">
        <f>PRODUCT(A8,0.05)</f>
        <v>11200</v>
      </c>
      <c r="B48" s="48"/>
      <c r="C48" s="173" t="s">
        <v>2</v>
      </c>
      <c r="D48" s="174"/>
      <c r="E48" s="135"/>
      <c r="F48" s="16"/>
    </row>
    <row r="49" spans="1:6" s="8" customFormat="1" ht="29.25" customHeight="1" thickBot="1">
      <c r="A49" s="49">
        <f t="shared" ref="A49:A50" si="0">PRODUCT(A9,0.05)</f>
        <v>1875</v>
      </c>
      <c r="B49" s="47"/>
      <c r="C49" s="173" t="s">
        <v>3</v>
      </c>
      <c r="D49" s="174"/>
      <c r="E49" s="135"/>
      <c r="F49" s="16"/>
    </row>
    <row r="50" spans="1:6" s="8" customFormat="1" ht="28.5" customHeight="1" thickBot="1">
      <c r="A50" s="30">
        <f t="shared" si="0"/>
        <v>8750</v>
      </c>
      <c r="B50" s="48"/>
      <c r="C50" s="173" t="s">
        <v>4</v>
      </c>
      <c r="D50" s="174"/>
      <c r="E50" s="135"/>
      <c r="F50" s="16"/>
    </row>
    <row r="51" spans="1:6" s="8" customFormat="1" ht="16.2" thickBot="1">
      <c r="A51" s="50">
        <f>SUM(A48:A50)</f>
        <v>21825</v>
      </c>
      <c r="B51" s="51"/>
      <c r="C51" s="169" t="s">
        <v>9</v>
      </c>
      <c r="D51" s="170"/>
      <c r="E51" s="52"/>
      <c r="F51" s="16"/>
    </row>
    <row r="52" spans="1:6" s="8" customFormat="1" ht="51.75" customHeight="1" thickBot="1">
      <c r="A52" s="140" t="s">
        <v>42</v>
      </c>
      <c r="B52" s="34"/>
      <c r="C52" s="88" t="s">
        <v>24</v>
      </c>
      <c r="D52" s="89" t="s">
        <v>25</v>
      </c>
      <c r="E52" s="88" t="s">
        <v>26</v>
      </c>
      <c r="F52" s="16"/>
    </row>
    <row r="53" spans="1:6" s="8" customFormat="1" ht="19.5" customHeight="1" thickBot="1">
      <c r="A53" s="30"/>
      <c r="B53" s="33"/>
      <c r="C53" s="40"/>
      <c r="D53" s="69"/>
      <c r="E53" s="40"/>
      <c r="F53" s="16"/>
    </row>
    <row r="54" spans="1:6" s="8" customFormat="1" ht="19.5" customHeight="1" thickBot="1">
      <c r="A54" s="32"/>
      <c r="B54" s="33"/>
      <c r="C54" s="76"/>
      <c r="D54" s="69"/>
      <c r="E54" s="76"/>
      <c r="F54" s="16"/>
    </row>
    <row r="55" spans="1:6" s="8" customFormat="1" ht="19.5" customHeight="1" thickBot="1">
      <c r="A55" s="30"/>
      <c r="B55" s="31"/>
      <c r="C55" s="40"/>
      <c r="D55" s="40"/>
      <c r="E55" s="40"/>
      <c r="F55" s="16"/>
    </row>
    <row r="56" spans="1:6" s="8" customFormat="1" ht="16.5" customHeight="1" thickBot="1">
      <c r="A56" s="77">
        <f>SUM(A53:A55)</f>
        <v>0</v>
      </c>
      <c r="B56" s="44"/>
      <c r="C56" s="169" t="s">
        <v>9</v>
      </c>
      <c r="D56" s="189"/>
      <c r="E56" s="170"/>
      <c r="F56" s="16"/>
    </row>
    <row r="57" spans="1:6" ht="15.6">
      <c r="A57" s="25" t="s">
        <v>40</v>
      </c>
      <c r="B57" s="19"/>
      <c r="C57" s="19"/>
      <c r="D57" s="26"/>
      <c r="E57" s="26"/>
      <c r="F57" s="17"/>
    </row>
    <row r="58" spans="1:6" ht="15.6">
      <c r="A58" s="19"/>
      <c r="B58" s="19"/>
      <c r="C58" s="19"/>
      <c r="D58" s="19"/>
      <c r="E58" s="19"/>
      <c r="F58" s="17"/>
    </row>
    <row r="59" spans="1:6" ht="15.6">
      <c r="A59" s="19"/>
      <c r="B59" s="19"/>
      <c r="C59" s="19"/>
      <c r="D59" s="19"/>
      <c r="E59" s="19"/>
      <c r="F59" s="17"/>
    </row>
    <row r="60" spans="1:6" ht="16.2" thickBot="1">
      <c r="A60" s="18" t="s">
        <v>64</v>
      </c>
      <c r="B60" s="18"/>
      <c r="C60" s="19"/>
      <c r="D60" s="19"/>
      <c r="E60" s="19"/>
      <c r="F60" s="17"/>
    </row>
    <row r="61" spans="1:6" ht="23.25" customHeight="1" thickBot="1">
      <c r="A61" s="184" t="s">
        <v>14</v>
      </c>
      <c r="B61" s="185"/>
      <c r="C61" s="185"/>
      <c r="D61" s="81">
        <f>SUM(A66-A72-A78-A84)</f>
        <v>305550</v>
      </c>
      <c r="E61" s="19"/>
      <c r="F61" s="17"/>
    </row>
    <row r="62" spans="1:6" s="8" customFormat="1" ht="19.5" customHeight="1" thickBot="1">
      <c r="A62" s="129" t="s">
        <v>22</v>
      </c>
      <c r="B62" s="65"/>
      <c r="C62" s="171" t="s">
        <v>20</v>
      </c>
      <c r="D62" s="172"/>
      <c r="E62" s="5"/>
      <c r="F62" s="16"/>
    </row>
    <row r="63" spans="1:6" s="8" customFormat="1" ht="24" customHeight="1" thickBot="1">
      <c r="A63" s="139">
        <f>PRODUCT(A8,0.7)</f>
        <v>156800</v>
      </c>
      <c r="B63" s="53"/>
      <c r="C63" s="173" t="s">
        <v>2</v>
      </c>
      <c r="D63" s="174"/>
      <c r="E63" s="5"/>
      <c r="F63" s="16"/>
    </row>
    <row r="64" spans="1:6" s="8" customFormat="1" ht="23.25" customHeight="1" thickBot="1">
      <c r="A64" s="139">
        <f>PRODUCT(A9,0.7)</f>
        <v>26250</v>
      </c>
      <c r="B64" s="31"/>
      <c r="C64" s="173" t="s">
        <v>3</v>
      </c>
      <c r="D64" s="174"/>
      <c r="E64" s="5"/>
      <c r="F64" s="16"/>
    </row>
    <row r="65" spans="1:6" s="8" customFormat="1" ht="25.5" customHeight="1" thickBot="1">
      <c r="A65" s="139">
        <f>PRODUCT(A10,0.7)</f>
        <v>122499.99999999999</v>
      </c>
      <c r="B65" s="33"/>
      <c r="C65" s="173" t="s">
        <v>4</v>
      </c>
      <c r="D65" s="174"/>
      <c r="E65" s="5"/>
      <c r="F65" s="16"/>
    </row>
    <row r="66" spans="1:6" s="8" customFormat="1" ht="16.5" customHeight="1" thickBot="1">
      <c r="A66" s="43">
        <f>SUM(A63:A65)</f>
        <v>305550</v>
      </c>
      <c r="B66" s="44"/>
      <c r="C66" s="169" t="s">
        <v>9</v>
      </c>
      <c r="D66" s="170"/>
      <c r="E66" s="5"/>
      <c r="F66" s="16"/>
    </row>
    <row r="67" spans="1:6" s="8" customFormat="1" ht="30" customHeight="1" thickBot="1">
      <c r="A67" s="48"/>
      <c r="B67" s="48"/>
      <c r="C67" s="79"/>
      <c r="D67" s="5"/>
      <c r="E67" s="5"/>
      <c r="F67" s="16"/>
    </row>
    <row r="68" spans="1:6" s="8" customFormat="1" ht="31.5" customHeight="1" thickBot="1">
      <c r="A68" s="129" t="s">
        <v>27</v>
      </c>
      <c r="B68" s="80"/>
      <c r="C68" s="177" t="s">
        <v>44</v>
      </c>
      <c r="D68" s="181"/>
      <c r="E68" s="5"/>
      <c r="F68" s="16"/>
    </row>
    <row r="69" spans="1:6" s="8" customFormat="1" ht="16.2" thickBot="1">
      <c r="A69" s="56"/>
      <c r="B69" s="57"/>
      <c r="C69" s="173" t="s">
        <v>16</v>
      </c>
      <c r="D69" s="174"/>
      <c r="E69" s="5"/>
      <c r="F69" s="16"/>
    </row>
    <row r="70" spans="1:6" s="8" customFormat="1" ht="16.2" thickBot="1">
      <c r="A70" s="56"/>
      <c r="B70" s="57"/>
      <c r="C70" s="173" t="s">
        <v>17</v>
      </c>
      <c r="D70" s="174"/>
      <c r="E70" s="5"/>
      <c r="F70" s="16"/>
    </row>
    <row r="71" spans="1:6" s="8" customFormat="1" ht="16.2" thickBot="1">
      <c r="A71" s="63"/>
      <c r="B71" s="59"/>
      <c r="C71" s="173" t="s">
        <v>18</v>
      </c>
      <c r="D71" s="174"/>
      <c r="E71" s="5"/>
      <c r="F71" s="16"/>
    </row>
    <row r="72" spans="1:6" s="8" customFormat="1" ht="15.75" customHeight="1" thickBot="1">
      <c r="A72" s="43">
        <v>0</v>
      </c>
      <c r="B72" s="44"/>
      <c r="C72" s="169" t="s">
        <v>9</v>
      </c>
      <c r="D72" s="170"/>
      <c r="E72" s="5"/>
      <c r="F72" s="16"/>
    </row>
    <row r="73" spans="1:6" s="8" customFormat="1" ht="27.75" customHeight="1" thickBot="1">
      <c r="A73" s="48"/>
      <c r="B73" s="53"/>
      <c r="C73" s="79"/>
      <c r="D73" s="5"/>
      <c r="E73" s="5"/>
      <c r="F73" s="16"/>
    </row>
    <row r="74" spans="1:6" s="8" customFormat="1" ht="31.5" customHeight="1" thickBot="1">
      <c r="A74" s="140" t="s">
        <v>45</v>
      </c>
      <c r="B74" s="80"/>
      <c r="C74" s="177" t="s">
        <v>44</v>
      </c>
      <c r="D74" s="181"/>
      <c r="E74" s="5"/>
      <c r="F74" s="16"/>
    </row>
    <row r="75" spans="1:6" s="8" customFormat="1" ht="16.2" thickBot="1">
      <c r="A75" s="61"/>
      <c r="B75" s="62"/>
      <c r="C75" s="173" t="s">
        <v>16</v>
      </c>
      <c r="D75" s="174"/>
      <c r="E75" s="5"/>
      <c r="F75" s="16"/>
    </row>
    <row r="76" spans="1:6" s="8" customFormat="1" ht="16.2" thickBot="1">
      <c r="A76" s="56"/>
      <c r="B76" s="62"/>
      <c r="C76" s="173" t="s">
        <v>17</v>
      </c>
      <c r="D76" s="174"/>
      <c r="E76" s="5"/>
      <c r="F76" s="16"/>
    </row>
    <row r="77" spans="1:6" s="8" customFormat="1" ht="16.2" thickBot="1">
      <c r="A77" s="58"/>
      <c r="B77" s="60"/>
      <c r="C77" s="173" t="s">
        <v>18</v>
      </c>
      <c r="D77" s="174"/>
      <c r="E77" s="5"/>
      <c r="F77" s="16"/>
    </row>
    <row r="78" spans="1:6" s="8" customFormat="1" ht="16.5" customHeight="1" thickBot="1">
      <c r="A78" s="43">
        <v>0</v>
      </c>
      <c r="B78" s="44"/>
      <c r="C78" s="169" t="s">
        <v>9</v>
      </c>
      <c r="D78" s="170"/>
      <c r="E78" s="5"/>
      <c r="F78" s="16"/>
    </row>
    <row r="79" spans="1:6" s="8" customFormat="1" ht="27.75" customHeight="1" thickBot="1">
      <c r="A79" s="48"/>
      <c r="B79" s="48"/>
      <c r="C79" s="79"/>
      <c r="D79" s="5"/>
      <c r="E79" s="5"/>
      <c r="F79" s="16"/>
    </row>
    <row r="80" spans="1:6" s="8" customFormat="1" ht="32.25" customHeight="1" thickBot="1">
      <c r="A80" s="140" t="s">
        <v>46</v>
      </c>
      <c r="B80" s="65"/>
      <c r="C80" s="177" t="s">
        <v>44</v>
      </c>
      <c r="D80" s="181"/>
      <c r="E80" s="5"/>
      <c r="F80" s="16"/>
    </row>
    <row r="81" spans="1:6" s="8" customFormat="1" ht="18.75" customHeight="1" thickBot="1">
      <c r="A81" s="54"/>
      <c r="B81" s="57"/>
      <c r="C81" s="173" t="s">
        <v>16</v>
      </c>
      <c r="D81" s="174"/>
      <c r="E81" s="5"/>
      <c r="F81" s="16"/>
    </row>
    <row r="82" spans="1:6" s="8" customFormat="1" ht="18" customHeight="1" thickBot="1">
      <c r="A82" s="56"/>
      <c r="B82" s="57"/>
      <c r="C82" s="173" t="s">
        <v>17</v>
      </c>
      <c r="D82" s="174"/>
      <c r="E82" s="5"/>
      <c r="F82" s="16"/>
    </row>
    <row r="83" spans="1:6" s="8" customFormat="1" ht="18.75" customHeight="1" thickBot="1">
      <c r="A83" s="63"/>
      <c r="B83" s="64"/>
      <c r="C83" s="173" t="s">
        <v>18</v>
      </c>
      <c r="D83" s="174"/>
      <c r="E83" s="5"/>
      <c r="F83" s="16"/>
    </row>
    <row r="84" spans="1:6" s="8" customFormat="1" ht="16.5" customHeight="1" thickBot="1">
      <c r="A84" s="43">
        <v>0</v>
      </c>
      <c r="B84" s="44"/>
      <c r="C84" s="169" t="s">
        <v>9</v>
      </c>
      <c r="D84" s="170"/>
      <c r="E84" s="5"/>
      <c r="F84" s="16"/>
    </row>
    <row r="85" spans="1:6" ht="15.6">
      <c r="A85" s="25" t="s">
        <v>40</v>
      </c>
      <c r="B85" s="26"/>
      <c r="C85" s="19"/>
      <c r="D85" s="19"/>
      <c r="E85" s="19"/>
      <c r="F85" s="17"/>
    </row>
    <row r="86" spans="1:6">
      <c r="A86" s="22"/>
      <c r="B86" s="22"/>
      <c r="C86" s="22"/>
      <c r="D86" s="22"/>
      <c r="E86" s="22"/>
    </row>
  </sheetData>
  <mergeCells count="44">
    <mergeCell ref="C1:D1"/>
    <mergeCell ref="C81:D81"/>
    <mergeCell ref="C82:D82"/>
    <mergeCell ref="C83:D83"/>
    <mergeCell ref="C62:D62"/>
    <mergeCell ref="C63:D63"/>
    <mergeCell ref="C64:D64"/>
    <mergeCell ref="C65:D65"/>
    <mergeCell ref="C66:D66"/>
    <mergeCell ref="A61:C61"/>
    <mergeCell ref="C51:D51"/>
    <mergeCell ref="C26:E26"/>
    <mergeCell ref="C41:E41"/>
    <mergeCell ref="C56:E56"/>
    <mergeCell ref="A31:C31"/>
    <mergeCell ref="C47:D47"/>
    <mergeCell ref="C48:D48"/>
    <mergeCell ref="C49:D49"/>
    <mergeCell ref="C50:D50"/>
    <mergeCell ref="C84:D84"/>
    <mergeCell ref="C78:D78"/>
    <mergeCell ref="C80:D80"/>
    <mergeCell ref="C68:D68"/>
    <mergeCell ref="C69:D69"/>
    <mergeCell ref="C70:D70"/>
    <mergeCell ref="C71:D71"/>
    <mergeCell ref="C72:D72"/>
    <mergeCell ref="C77:D77"/>
    <mergeCell ref="C74:D74"/>
    <mergeCell ref="C75:D75"/>
    <mergeCell ref="C76:D76"/>
    <mergeCell ref="A6:D6"/>
    <mergeCell ref="A46:B46"/>
    <mergeCell ref="C11:D11"/>
    <mergeCell ref="C32:D32"/>
    <mergeCell ref="C33:D33"/>
    <mergeCell ref="C34:D34"/>
    <mergeCell ref="C35:D35"/>
    <mergeCell ref="C18:D18"/>
    <mergeCell ref="C19:D19"/>
    <mergeCell ref="C20:D20"/>
    <mergeCell ref="C17:D17"/>
    <mergeCell ref="C21:D21"/>
    <mergeCell ref="C36:D36"/>
  </mergeCells>
  <pageMargins left="0.7" right="0.7" top="0.75" bottom="0.75" header="0.3" footer="0.3"/>
  <pageSetup paperSize="17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A20" sqref="A20"/>
    </sheetView>
  </sheetViews>
  <sheetFormatPr defaultRowHeight="13.2"/>
  <cols>
    <col min="1" max="1" width="31.6640625" customWidth="1"/>
    <col min="2" max="2" width="2.109375" customWidth="1"/>
    <col min="3" max="3" width="27.77734375" customWidth="1"/>
    <col min="4" max="4" width="27" customWidth="1"/>
    <col min="5" max="5" width="23.109375" customWidth="1"/>
    <col min="6" max="6" width="29.6640625" customWidth="1"/>
  </cols>
  <sheetData>
    <row r="1" spans="1:17" s="8" customFormat="1" ht="21.75" customHeight="1" thickBot="1">
      <c r="A1" s="138" t="s">
        <v>33</v>
      </c>
      <c r="B1" s="144"/>
      <c r="C1" s="182" t="s">
        <v>53</v>
      </c>
      <c r="D1" s="183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6">
      <c r="A2" s="19"/>
      <c r="B2" s="19"/>
      <c r="C2" s="19"/>
      <c r="D2" s="19"/>
      <c r="E2" s="19"/>
      <c r="F2" s="17"/>
    </row>
    <row r="3" spans="1:17" s="4" customFormat="1" ht="18">
      <c r="A3" s="18"/>
      <c r="B3" s="18"/>
      <c r="C3" s="19"/>
      <c r="D3" s="19"/>
      <c r="E3" s="19"/>
      <c r="F3" s="17"/>
    </row>
    <row r="4" spans="1:17" ht="15.6">
      <c r="A4" s="20" t="s">
        <v>7</v>
      </c>
      <c r="B4" s="20"/>
      <c r="C4" s="19"/>
      <c r="D4" s="19"/>
      <c r="E4" s="19"/>
      <c r="F4" s="17"/>
    </row>
    <row r="5" spans="1:17" ht="16.2" thickBot="1">
      <c r="A5" s="20"/>
      <c r="B5" s="20"/>
      <c r="C5" s="19"/>
      <c r="D5" s="19"/>
      <c r="E5" s="19"/>
      <c r="F5" s="17"/>
    </row>
    <row r="6" spans="1:17" s="3" customFormat="1" ht="23.25" customHeight="1" thickBot="1">
      <c r="A6" s="166" t="s">
        <v>47</v>
      </c>
      <c r="B6" s="167"/>
      <c r="C6" s="167"/>
      <c r="D6" s="168"/>
      <c r="E6" s="19"/>
      <c r="F6" s="17"/>
    </row>
    <row r="7" spans="1:17" ht="16.5" customHeight="1" thickBot="1">
      <c r="A7" s="140" t="s">
        <v>0</v>
      </c>
      <c r="B7" s="141"/>
      <c r="C7" s="28" t="s">
        <v>20</v>
      </c>
      <c r="D7" s="29" t="s">
        <v>5</v>
      </c>
      <c r="E7" s="19"/>
      <c r="F7" s="17"/>
    </row>
    <row r="8" spans="1:17" s="82" customFormat="1" ht="33.75" customHeight="1" thickBot="1">
      <c r="A8" s="30">
        <v>60480</v>
      </c>
      <c r="B8" s="31"/>
      <c r="C8" s="96" t="s">
        <v>2</v>
      </c>
      <c r="D8" s="96" t="s">
        <v>6</v>
      </c>
      <c r="E8" s="93"/>
      <c r="F8" s="123"/>
    </row>
    <row r="9" spans="1:17" s="82" customFormat="1" ht="35.25" customHeight="1" thickBot="1">
      <c r="A9" s="35">
        <v>10125</v>
      </c>
      <c r="B9" s="36"/>
      <c r="C9" s="96" t="s">
        <v>3</v>
      </c>
      <c r="D9" s="96" t="s">
        <v>6</v>
      </c>
      <c r="E9" s="93"/>
      <c r="F9" s="123"/>
    </row>
    <row r="10" spans="1:17" s="82" customFormat="1" ht="35.25" customHeight="1" thickBot="1">
      <c r="A10" s="30">
        <v>47250</v>
      </c>
      <c r="B10" s="31"/>
      <c r="C10" s="96" t="s">
        <v>4</v>
      </c>
      <c r="D10" s="96" t="s">
        <v>6</v>
      </c>
      <c r="E10" s="93"/>
      <c r="F10" s="123"/>
    </row>
    <row r="11" spans="1:17" ht="17.25" customHeight="1" thickBot="1">
      <c r="A11" s="23">
        <f>SUM(A8:A10)</f>
        <v>117855</v>
      </c>
      <c r="B11" s="24"/>
      <c r="C11" s="169" t="s">
        <v>9</v>
      </c>
      <c r="D11" s="170"/>
      <c r="E11" s="19"/>
      <c r="F11" s="17"/>
    </row>
    <row r="12" spans="1:17" ht="15.75" customHeight="1">
      <c r="A12" s="20" t="s">
        <v>12</v>
      </c>
      <c r="B12" s="20"/>
      <c r="C12" s="21"/>
      <c r="D12" s="19"/>
      <c r="E12" s="19"/>
      <c r="F12" s="17"/>
    </row>
    <row r="13" spans="1:17" ht="13.5" customHeight="1">
      <c r="A13" s="20"/>
      <c r="B13" s="20"/>
      <c r="C13" s="21"/>
      <c r="D13" s="19"/>
      <c r="E13" s="19"/>
      <c r="F13" s="17"/>
    </row>
    <row r="14" spans="1:17" ht="5.25" customHeight="1">
      <c r="A14" s="18"/>
      <c r="B14" s="18"/>
      <c r="C14" s="19"/>
      <c r="D14" s="19"/>
      <c r="E14" s="19"/>
      <c r="F14" s="17"/>
    </row>
    <row r="15" spans="1:17" ht="15.6">
      <c r="A15" s="19"/>
      <c r="B15" s="19"/>
      <c r="C15" s="19"/>
      <c r="D15" s="19"/>
      <c r="E15" s="19"/>
      <c r="F15" s="17"/>
    </row>
    <row r="16" spans="1:17" ht="15.6">
      <c r="A16" s="18" t="s">
        <v>48</v>
      </c>
      <c r="B16" s="18"/>
      <c r="C16" s="19"/>
      <c r="D16" s="19"/>
      <c r="E16" s="19"/>
      <c r="F16" s="17"/>
    </row>
    <row r="17" spans="1:6" s="8" customFormat="1" ht="16.2" thickBot="1">
      <c r="A17" s="162"/>
      <c r="B17" s="162"/>
      <c r="C17" s="79"/>
      <c r="D17" s="5"/>
      <c r="E17" s="5"/>
      <c r="F17" s="16"/>
    </row>
    <row r="18" spans="1:6" s="8" customFormat="1" ht="31.8" thickBot="1">
      <c r="A18" s="142" t="s">
        <v>27</v>
      </c>
      <c r="B18" s="80"/>
      <c r="C18" s="177" t="s">
        <v>44</v>
      </c>
      <c r="D18" s="181"/>
      <c r="E18" s="5"/>
      <c r="F18" s="16"/>
    </row>
    <row r="19" spans="1:6" s="8" customFormat="1" ht="16.2" thickBot="1">
      <c r="A19" s="54"/>
      <c r="B19" s="55"/>
      <c r="C19" s="173" t="s">
        <v>15</v>
      </c>
      <c r="D19" s="174"/>
      <c r="E19" s="5"/>
      <c r="F19" s="16"/>
    </row>
    <row r="20" spans="1:6" s="8" customFormat="1" ht="16.2" thickBot="1">
      <c r="A20" s="43">
        <v>0</v>
      </c>
      <c r="B20" s="44"/>
      <c r="C20" s="169" t="s">
        <v>9</v>
      </c>
      <c r="D20" s="170"/>
      <c r="E20" s="5"/>
      <c r="F20" s="16"/>
    </row>
    <row r="21" spans="1:6" s="8" customFormat="1" ht="16.2" thickBot="1">
      <c r="A21" s="48"/>
      <c r="B21" s="53"/>
      <c r="C21" s="79"/>
      <c r="D21" s="5"/>
      <c r="E21" s="5"/>
      <c r="F21" s="16"/>
    </row>
    <row r="22" spans="1:6" s="8" customFormat="1" ht="31.8" thickBot="1">
      <c r="A22" s="140" t="s">
        <v>45</v>
      </c>
      <c r="B22" s="80"/>
      <c r="C22" s="177" t="s">
        <v>44</v>
      </c>
      <c r="D22" s="181"/>
      <c r="E22" s="5"/>
      <c r="F22" s="16"/>
    </row>
    <row r="23" spans="1:6" s="8" customFormat="1" ht="16.2" thickBot="1">
      <c r="A23" s="61"/>
      <c r="B23" s="57"/>
      <c r="C23" s="173" t="s">
        <v>15</v>
      </c>
      <c r="D23" s="174"/>
      <c r="E23" s="5"/>
      <c r="F23" s="16"/>
    </row>
    <row r="24" spans="1:6" s="8" customFormat="1" ht="16.2" thickBot="1">
      <c r="A24" s="43">
        <v>0</v>
      </c>
      <c r="B24" s="44"/>
      <c r="C24" s="169" t="s">
        <v>9</v>
      </c>
      <c r="D24" s="170"/>
      <c r="E24" s="5"/>
      <c r="F24" s="16"/>
    </row>
    <row r="25" spans="1:6" s="8" customFormat="1" ht="16.2" thickBot="1">
      <c r="A25" s="48"/>
      <c r="B25" s="48"/>
      <c r="C25" s="79"/>
      <c r="D25" s="5"/>
      <c r="E25" s="5"/>
      <c r="F25" s="16"/>
    </row>
    <row r="26" spans="1:6" s="8" customFormat="1" ht="31.8" thickBot="1">
      <c r="A26" s="140" t="s">
        <v>46</v>
      </c>
      <c r="B26" s="65"/>
      <c r="C26" s="177" t="s">
        <v>44</v>
      </c>
      <c r="D26" s="181"/>
      <c r="E26" s="5"/>
      <c r="F26" s="16"/>
    </row>
    <row r="27" spans="1:6" s="8" customFormat="1" ht="16.2" thickBot="1">
      <c r="A27" s="61"/>
      <c r="B27" s="57"/>
      <c r="C27" s="173" t="s">
        <v>15</v>
      </c>
      <c r="D27" s="174"/>
      <c r="E27" s="5"/>
      <c r="F27" s="16"/>
    </row>
    <row r="28" spans="1:6" s="8" customFormat="1" ht="16.2" thickBot="1">
      <c r="A28" s="43">
        <v>0</v>
      </c>
      <c r="B28" s="44"/>
      <c r="C28" s="169" t="s">
        <v>9</v>
      </c>
      <c r="D28" s="170"/>
      <c r="E28" s="5"/>
      <c r="F28" s="16"/>
    </row>
    <row r="29" spans="1:6" ht="15.6">
      <c r="A29" s="25" t="s">
        <v>40</v>
      </c>
      <c r="B29" s="26"/>
      <c r="C29" s="19"/>
      <c r="D29" s="19"/>
      <c r="E29" s="19"/>
      <c r="F29" s="17"/>
    </row>
    <row r="30" spans="1:6">
      <c r="A30" s="22"/>
      <c r="B30" s="22"/>
      <c r="C30" s="22"/>
      <c r="D30" s="22"/>
      <c r="E30" s="22"/>
    </row>
  </sheetData>
  <mergeCells count="12">
    <mergeCell ref="C18:D18"/>
    <mergeCell ref="C19:D19"/>
    <mergeCell ref="C20:D20"/>
    <mergeCell ref="C1:D1"/>
    <mergeCell ref="A6:D6"/>
    <mergeCell ref="C11:D11"/>
    <mergeCell ref="C26:D26"/>
    <mergeCell ref="C27:D27"/>
    <mergeCell ref="C28:D28"/>
    <mergeCell ref="C22:D22"/>
    <mergeCell ref="C23:D23"/>
    <mergeCell ref="C24:D24"/>
  </mergeCells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tabSelected="1" topLeftCell="A34" zoomScale="110" zoomScaleNormal="110" workbookViewId="0">
      <selection activeCell="A55" sqref="A55"/>
    </sheetView>
  </sheetViews>
  <sheetFormatPr defaultRowHeight="13.2"/>
  <cols>
    <col min="1" max="1" width="29.33203125" style="8" customWidth="1"/>
    <col min="2" max="2" width="27.77734375" customWidth="1"/>
    <col min="3" max="3" width="29.77734375" customWidth="1"/>
    <col min="4" max="4" width="23.77734375" customWidth="1"/>
  </cols>
  <sheetData>
    <row r="1" spans="1:12" ht="20.25" customHeight="1" thickBot="1">
      <c r="A1" s="202" t="s">
        <v>54</v>
      </c>
      <c r="B1" s="203"/>
      <c r="C1" s="204"/>
      <c r="D1" s="137"/>
      <c r="E1" s="146"/>
    </row>
    <row r="2" spans="1:12" ht="15" customHeight="1">
      <c r="A2" s="16"/>
      <c r="B2" s="17"/>
      <c r="C2" s="17"/>
      <c r="D2" s="17"/>
    </row>
    <row r="3" spans="1:12" s="4" customFormat="1" ht="18">
      <c r="A3" s="83"/>
      <c r="B3" s="19"/>
      <c r="C3" s="19"/>
      <c r="D3" s="19"/>
    </row>
    <row r="4" spans="1:12" ht="15" customHeight="1">
      <c r="A4" s="206" t="s">
        <v>7</v>
      </c>
      <c r="B4" s="206"/>
      <c r="C4" s="206"/>
      <c r="D4" s="206"/>
    </row>
    <row r="5" spans="1:12" ht="15.75" customHeight="1" thickBot="1">
      <c r="A5" s="84"/>
      <c r="B5" s="17"/>
      <c r="C5" s="85"/>
      <c r="D5" s="17"/>
    </row>
    <row r="6" spans="1:12" s="3" customFormat="1" ht="21.75" customHeight="1" thickBot="1">
      <c r="A6" s="207" t="s">
        <v>19</v>
      </c>
      <c r="B6" s="208"/>
      <c r="C6" s="209"/>
      <c r="D6" s="19"/>
    </row>
    <row r="7" spans="1:12" s="8" customFormat="1" ht="16.5" customHeight="1" thickBot="1">
      <c r="A7" s="90" t="s">
        <v>0</v>
      </c>
      <c r="B7" s="27" t="s">
        <v>20</v>
      </c>
      <c r="C7" s="90" t="s">
        <v>5</v>
      </c>
      <c r="D7" s="5"/>
    </row>
    <row r="8" spans="1:12" s="8" customFormat="1" ht="31.5" customHeight="1" thickBot="1">
      <c r="A8" s="91">
        <v>190000</v>
      </c>
      <c r="B8" s="92" t="s">
        <v>1</v>
      </c>
      <c r="C8" s="92" t="s">
        <v>8</v>
      </c>
      <c r="D8" s="5"/>
    </row>
    <row r="9" spans="1:12" s="82" customFormat="1" ht="18" customHeight="1" thickBot="1">
      <c r="A9" s="50">
        <f>SUM(A8)</f>
        <v>190000</v>
      </c>
      <c r="B9" s="169" t="s">
        <v>9</v>
      </c>
      <c r="C9" s="170"/>
      <c r="D9" s="93"/>
      <c r="J9" s="137"/>
      <c r="K9" s="137"/>
      <c r="L9" s="145"/>
    </row>
    <row r="10" spans="1:12" ht="15.6">
      <c r="A10" s="143" t="s">
        <v>59</v>
      </c>
      <c r="B10" s="21"/>
      <c r="C10" s="19"/>
      <c r="D10" s="19"/>
    </row>
    <row r="11" spans="1:12" ht="15.6">
      <c r="A11" s="131"/>
      <c r="B11" s="21"/>
      <c r="C11" s="19"/>
      <c r="D11" s="19"/>
    </row>
    <row r="12" spans="1:12" ht="15.6">
      <c r="A12" s="94"/>
      <c r="B12" s="21"/>
      <c r="C12" s="19"/>
      <c r="D12" s="19"/>
    </row>
    <row r="13" spans="1:12" s="2" customFormat="1" ht="16.2" thickBot="1">
      <c r="A13" s="122" t="s">
        <v>38</v>
      </c>
      <c r="B13" s="122"/>
      <c r="C13" s="19"/>
      <c r="D13" s="19"/>
    </row>
    <row r="14" spans="1:12" ht="23.25" customHeight="1" thickBot="1">
      <c r="A14" s="75" t="s">
        <v>10</v>
      </c>
      <c r="B14" s="191">
        <f>SUM(A17-A22)</f>
        <v>19000</v>
      </c>
      <c r="C14" s="192"/>
      <c r="D14" s="19"/>
    </row>
    <row r="15" spans="1:12" s="8" customFormat="1" ht="16.2" thickBot="1">
      <c r="A15" s="27" t="s">
        <v>22</v>
      </c>
      <c r="B15" s="193" t="s">
        <v>20</v>
      </c>
      <c r="C15" s="194"/>
      <c r="D15" s="5"/>
    </row>
    <row r="16" spans="1:12" s="8" customFormat="1" ht="27" customHeight="1" thickBot="1">
      <c r="A16" s="95">
        <f>PRODUCT(A8,0.1)</f>
        <v>19000</v>
      </c>
      <c r="B16" s="173" t="s">
        <v>1</v>
      </c>
      <c r="C16" s="174"/>
      <c r="D16" s="5"/>
    </row>
    <row r="17" spans="1:4" ht="16.2" thickBot="1">
      <c r="A17" s="117">
        <f>SUM(A16:A16)</f>
        <v>19000</v>
      </c>
      <c r="B17" s="169" t="s">
        <v>9</v>
      </c>
      <c r="C17" s="170"/>
      <c r="D17" s="19"/>
    </row>
    <row r="18" spans="1:4" ht="47.4" thickBot="1">
      <c r="A18" s="27" t="s">
        <v>23</v>
      </c>
      <c r="B18" s="27" t="s">
        <v>24</v>
      </c>
      <c r="C18" s="90" t="s">
        <v>35</v>
      </c>
      <c r="D18" s="90" t="s">
        <v>34</v>
      </c>
    </row>
    <row r="19" spans="1:4" ht="16.5" customHeight="1" thickBot="1">
      <c r="A19" s="96" t="s">
        <v>31</v>
      </c>
      <c r="B19" s="97"/>
      <c r="C19" s="97"/>
      <c r="D19" s="97"/>
    </row>
    <row r="20" spans="1:4" ht="16.5" customHeight="1" thickBot="1">
      <c r="A20" s="96" t="s">
        <v>31</v>
      </c>
      <c r="B20" s="97"/>
      <c r="C20" s="97"/>
      <c r="D20" s="97"/>
    </row>
    <row r="21" spans="1:4" ht="15.75" customHeight="1" thickBot="1">
      <c r="A21" s="96" t="s">
        <v>31</v>
      </c>
      <c r="B21" s="97"/>
      <c r="C21" s="97"/>
      <c r="D21" s="97"/>
    </row>
    <row r="22" spans="1:4" ht="20.25" customHeight="1" thickBot="1">
      <c r="A22" s="118">
        <v>0</v>
      </c>
      <c r="B22" s="186" t="s">
        <v>9</v>
      </c>
      <c r="C22" s="187"/>
      <c r="D22" s="188"/>
    </row>
    <row r="23" spans="1:4" ht="15.6">
      <c r="A23" s="143" t="s">
        <v>40</v>
      </c>
      <c r="B23" s="19"/>
      <c r="C23" s="19"/>
      <c r="D23" s="19"/>
    </row>
    <row r="24" spans="1:4" ht="15.6">
      <c r="A24" s="94"/>
      <c r="B24" s="19"/>
      <c r="C24" s="19"/>
      <c r="D24" s="19"/>
    </row>
    <row r="25" spans="1:4" ht="15.6">
      <c r="A25" s="5"/>
      <c r="B25" s="19"/>
      <c r="C25" s="19"/>
      <c r="D25" s="19"/>
    </row>
    <row r="26" spans="1:4" ht="16.2" thickBot="1">
      <c r="A26" s="190" t="s">
        <v>62</v>
      </c>
      <c r="B26" s="190"/>
      <c r="C26" s="190"/>
      <c r="D26" s="19"/>
    </row>
    <row r="27" spans="1:4" ht="25.5" customHeight="1" thickBot="1">
      <c r="A27" s="198" t="s">
        <v>11</v>
      </c>
      <c r="B27" s="199"/>
      <c r="C27" s="157">
        <f>SUM(A30-A35)</f>
        <v>28500</v>
      </c>
      <c r="D27" s="19"/>
    </row>
    <row r="28" spans="1:4" s="8" customFormat="1" ht="16.2" thickBot="1">
      <c r="A28" s="27" t="s">
        <v>22</v>
      </c>
      <c r="B28" s="193" t="s">
        <v>20</v>
      </c>
      <c r="C28" s="194"/>
      <c r="D28" s="5"/>
    </row>
    <row r="29" spans="1:4" ht="22.5" customHeight="1" thickBot="1">
      <c r="A29" s="95">
        <f>PRODUCT(A8,0.15)</f>
        <v>28500</v>
      </c>
      <c r="B29" s="173" t="s">
        <v>1</v>
      </c>
      <c r="C29" s="174"/>
      <c r="D29" s="19"/>
    </row>
    <row r="30" spans="1:4" ht="16.2" thickBot="1">
      <c r="A30" s="119">
        <f>SUM(A29:A29)</f>
        <v>28500</v>
      </c>
      <c r="B30" s="169" t="s">
        <v>9</v>
      </c>
      <c r="C30" s="170"/>
      <c r="D30" s="19"/>
    </row>
    <row r="31" spans="1:4" s="8" customFormat="1" ht="47.4" thickBot="1">
      <c r="A31" s="90" t="s">
        <v>39</v>
      </c>
      <c r="B31" s="27" t="s">
        <v>24</v>
      </c>
      <c r="C31" s="90" t="s">
        <v>35</v>
      </c>
      <c r="D31" s="90" t="s">
        <v>34</v>
      </c>
    </row>
    <row r="32" spans="1:4" ht="16.2" thickBot="1">
      <c r="A32" s="96" t="s">
        <v>31</v>
      </c>
      <c r="B32" s="98"/>
      <c r="C32" s="97"/>
      <c r="D32" s="97"/>
    </row>
    <row r="33" spans="1:4" ht="16.2" thickBot="1">
      <c r="A33" s="99" t="s">
        <v>31</v>
      </c>
      <c r="B33" s="98"/>
      <c r="C33" s="97"/>
      <c r="D33" s="100"/>
    </row>
    <row r="34" spans="1:4" ht="16.2" thickBot="1">
      <c r="A34" s="101" t="s">
        <v>31</v>
      </c>
      <c r="B34" s="97"/>
      <c r="C34" s="102"/>
      <c r="D34" s="97"/>
    </row>
    <row r="35" spans="1:4" ht="19.5" customHeight="1" thickBot="1">
      <c r="A35" s="118">
        <v>0</v>
      </c>
      <c r="B35" s="169" t="s">
        <v>9</v>
      </c>
      <c r="C35" s="189"/>
      <c r="D35" s="170"/>
    </row>
    <row r="36" spans="1:4" ht="15.6">
      <c r="A36" s="143" t="s">
        <v>40</v>
      </c>
      <c r="B36" s="19"/>
      <c r="C36" s="19"/>
      <c r="D36" s="19"/>
    </row>
    <row r="37" spans="1:4" ht="15.6">
      <c r="A37" s="5"/>
      <c r="B37" s="19"/>
      <c r="C37" s="19"/>
      <c r="D37" s="19"/>
    </row>
    <row r="38" spans="1:4" ht="15.6">
      <c r="A38" s="5"/>
      <c r="B38" s="19"/>
      <c r="C38" s="19"/>
      <c r="D38" s="19"/>
    </row>
    <row r="39" spans="1:4" ht="32.25" customHeight="1" thickBot="1">
      <c r="A39" s="197" t="s">
        <v>61</v>
      </c>
      <c r="B39" s="197"/>
      <c r="C39" s="197"/>
      <c r="D39" s="11"/>
    </row>
    <row r="40" spans="1:4" s="8" customFormat="1" ht="27" customHeight="1" thickBot="1">
      <c r="A40" s="198" t="s">
        <v>13</v>
      </c>
      <c r="B40" s="199"/>
      <c r="C40" s="158">
        <f>SUM(A43-A48)</f>
        <v>9500</v>
      </c>
      <c r="D40" s="124"/>
    </row>
    <row r="41" spans="1:4" ht="16.2" thickBot="1">
      <c r="A41" s="27" t="s">
        <v>22</v>
      </c>
      <c r="B41" s="193" t="s">
        <v>20</v>
      </c>
      <c r="C41" s="194"/>
      <c r="D41" s="19"/>
    </row>
    <row r="42" spans="1:4" ht="32.25" customHeight="1" thickBot="1">
      <c r="A42" s="95">
        <f>PRODUCT(A8,0.05)</f>
        <v>9500</v>
      </c>
      <c r="B42" s="173" t="s">
        <v>1</v>
      </c>
      <c r="C42" s="174"/>
      <c r="D42" s="103"/>
    </row>
    <row r="43" spans="1:4" ht="16.2" thickBot="1">
      <c r="A43" s="117">
        <f>SUM(A42:A42)</f>
        <v>9500</v>
      </c>
      <c r="B43" s="195" t="s">
        <v>9</v>
      </c>
      <c r="C43" s="196"/>
      <c r="D43" s="103"/>
    </row>
    <row r="44" spans="1:4" ht="47.4" thickBot="1">
      <c r="A44" s="90" t="s">
        <v>42</v>
      </c>
      <c r="B44" s="104" t="s">
        <v>24</v>
      </c>
      <c r="C44" s="105" t="s">
        <v>35</v>
      </c>
      <c r="D44" s="106" t="s">
        <v>34</v>
      </c>
    </row>
    <row r="45" spans="1:4" ht="16.2" thickBot="1">
      <c r="A45" s="95"/>
      <c r="B45" s="100"/>
      <c r="C45" s="100"/>
      <c r="D45" s="107"/>
    </row>
    <row r="46" spans="1:4" ht="16.2" thickBot="1">
      <c r="A46" s="108"/>
      <c r="B46" s="107"/>
      <c r="C46" s="107"/>
      <c r="D46" s="107"/>
    </row>
    <row r="47" spans="1:4" ht="16.2" thickBot="1">
      <c r="A47" s="109"/>
      <c r="B47" s="97"/>
      <c r="C47" s="97"/>
      <c r="D47" s="97"/>
    </row>
    <row r="48" spans="1:4" ht="20.25" customHeight="1" thickBot="1">
      <c r="A48" s="120">
        <f>SUM(A45:A47)</f>
        <v>0</v>
      </c>
      <c r="B48" s="169" t="s">
        <v>9</v>
      </c>
      <c r="C48" s="189"/>
      <c r="D48" s="170"/>
    </row>
    <row r="49" spans="1:4" ht="15.6">
      <c r="A49" s="143" t="s">
        <v>40</v>
      </c>
      <c r="B49" s="19"/>
      <c r="C49" s="19"/>
      <c r="D49" s="19"/>
    </row>
    <row r="50" spans="1:4" ht="15.6">
      <c r="A50" s="5"/>
      <c r="B50" s="19"/>
      <c r="C50" s="19"/>
      <c r="D50" s="19"/>
    </row>
    <row r="51" spans="1:4" ht="15.6">
      <c r="A51" s="5"/>
      <c r="B51" s="19"/>
      <c r="C51" s="19"/>
      <c r="D51" s="19"/>
    </row>
    <row r="52" spans="1:4" ht="16.2" thickBot="1">
      <c r="A52" s="190" t="s">
        <v>63</v>
      </c>
      <c r="B52" s="190"/>
      <c r="C52" s="190"/>
      <c r="D52" s="19"/>
    </row>
    <row r="53" spans="1:4" ht="29.25" customHeight="1" thickBot="1">
      <c r="A53" s="198" t="s">
        <v>14</v>
      </c>
      <c r="B53" s="199"/>
      <c r="C53" s="158">
        <f>SUM(A56-A62-A68-A74)</f>
        <v>133000</v>
      </c>
      <c r="D53" s="19"/>
    </row>
    <row r="54" spans="1:4" s="8" customFormat="1" ht="15.75" customHeight="1" thickBot="1">
      <c r="A54" s="121" t="s">
        <v>22</v>
      </c>
      <c r="B54" s="193" t="s">
        <v>20</v>
      </c>
      <c r="C54" s="194"/>
      <c r="D54" s="5"/>
    </row>
    <row r="55" spans="1:4" s="8" customFormat="1" ht="22.5" customHeight="1" thickBot="1">
      <c r="A55" s="110">
        <f>PRODUCT(A8,0.7)</f>
        <v>133000</v>
      </c>
      <c r="B55" s="173" t="s">
        <v>1</v>
      </c>
      <c r="C55" s="174"/>
      <c r="D55" s="5"/>
    </row>
    <row r="56" spans="1:4" s="8" customFormat="1" ht="16.2" thickBot="1">
      <c r="A56" s="120">
        <f>SUM(A55:A55)</f>
        <v>133000</v>
      </c>
      <c r="B56" s="169" t="s">
        <v>9</v>
      </c>
      <c r="C56" s="170"/>
      <c r="D56" s="5"/>
    </row>
    <row r="57" spans="1:4" s="8" customFormat="1" ht="24.75" customHeight="1" thickBot="1">
      <c r="A57" s="111"/>
      <c r="B57" s="112"/>
      <c r="C57" s="113"/>
      <c r="D57" s="5"/>
    </row>
    <row r="58" spans="1:4" s="8" customFormat="1" ht="33" customHeight="1" thickBot="1">
      <c r="A58" s="27" t="s">
        <v>27</v>
      </c>
      <c r="B58" s="200" t="s">
        <v>58</v>
      </c>
      <c r="C58" s="205"/>
      <c r="D58" s="5"/>
    </row>
    <row r="59" spans="1:4" s="8" customFormat="1" ht="15.75" customHeight="1" thickBot="1">
      <c r="A59" s="114"/>
      <c r="B59" s="173" t="s">
        <v>16</v>
      </c>
      <c r="C59" s="174"/>
      <c r="D59" s="5"/>
    </row>
    <row r="60" spans="1:4" s="8" customFormat="1" ht="15.75" customHeight="1" thickBot="1">
      <c r="A60" s="114"/>
      <c r="B60" s="173" t="s">
        <v>17</v>
      </c>
      <c r="C60" s="174"/>
      <c r="D60" s="5"/>
    </row>
    <row r="61" spans="1:4" s="8" customFormat="1" ht="15.75" customHeight="1" thickBot="1">
      <c r="A61" s="114"/>
      <c r="B61" s="173" t="s">
        <v>18</v>
      </c>
      <c r="C61" s="174"/>
      <c r="D61" s="5"/>
    </row>
    <row r="62" spans="1:4" s="8" customFormat="1" ht="15.75" customHeight="1" thickBot="1">
      <c r="A62" s="120">
        <v>0</v>
      </c>
      <c r="B62" s="169" t="s">
        <v>9</v>
      </c>
      <c r="C62" s="170"/>
      <c r="D62" s="5"/>
    </row>
    <row r="63" spans="1:4" s="8" customFormat="1" ht="27" customHeight="1" thickBot="1">
      <c r="A63" s="115"/>
      <c r="B63" s="116"/>
      <c r="C63" s="5"/>
      <c r="D63" s="5"/>
    </row>
    <row r="64" spans="1:4" s="8" customFormat="1" ht="34.5" customHeight="1" thickBot="1">
      <c r="A64" s="27" t="s">
        <v>27</v>
      </c>
      <c r="B64" s="200" t="s">
        <v>58</v>
      </c>
      <c r="C64" s="205"/>
      <c r="D64" s="5"/>
    </row>
    <row r="65" spans="1:4" s="8" customFormat="1" ht="16.2" thickBot="1">
      <c r="A65" s="114"/>
      <c r="B65" s="173" t="s">
        <v>16</v>
      </c>
      <c r="C65" s="174"/>
      <c r="D65" s="5"/>
    </row>
    <row r="66" spans="1:4" s="8" customFormat="1" ht="16.2" thickBot="1">
      <c r="A66" s="114"/>
      <c r="B66" s="173" t="s">
        <v>17</v>
      </c>
      <c r="C66" s="174"/>
      <c r="D66" s="5"/>
    </row>
    <row r="67" spans="1:4" s="8" customFormat="1" ht="16.2" thickBot="1">
      <c r="A67" s="114"/>
      <c r="B67" s="173" t="s">
        <v>18</v>
      </c>
      <c r="C67" s="174"/>
      <c r="D67" s="5"/>
    </row>
    <row r="68" spans="1:4" s="8" customFormat="1" ht="16.2" thickBot="1">
      <c r="A68" s="120">
        <v>0</v>
      </c>
      <c r="B68" s="169" t="s">
        <v>9</v>
      </c>
      <c r="C68" s="170"/>
      <c r="D68" s="5"/>
    </row>
    <row r="69" spans="1:4" s="8" customFormat="1" ht="25.5" customHeight="1" thickBot="1">
      <c r="A69" s="111"/>
      <c r="B69" s="79"/>
      <c r="C69" s="113"/>
      <c r="D69" s="5"/>
    </row>
    <row r="70" spans="1:4" s="8" customFormat="1" ht="32.25" customHeight="1" thickBot="1">
      <c r="A70" s="27" t="s">
        <v>27</v>
      </c>
      <c r="B70" s="200" t="s">
        <v>58</v>
      </c>
      <c r="C70" s="201"/>
      <c r="D70" s="5"/>
    </row>
    <row r="71" spans="1:4" s="8" customFormat="1" ht="16.5" customHeight="1" thickBot="1">
      <c r="A71" s="114"/>
      <c r="B71" s="173" t="s">
        <v>16</v>
      </c>
      <c r="C71" s="174"/>
      <c r="D71" s="5"/>
    </row>
    <row r="72" spans="1:4" s="8" customFormat="1" ht="15.75" customHeight="1" thickBot="1">
      <c r="A72" s="114"/>
      <c r="B72" s="173" t="s">
        <v>17</v>
      </c>
      <c r="C72" s="174"/>
      <c r="D72" s="5"/>
    </row>
    <row r="73" spans="1:4" s="8" customFormat="1" ht="15" customHeight="1" thickBot="1">
      <c r="A73" s="114"/>
      <c r="B73" s="173" t="s">
        <v>18</v>
      </c>
      <c r="C73" s="174"/>
      <c r="D73" s="5"/>
    </row>
    <row r="74" spans="1:4" s="8" customFormat="1" ht="15.75" customHeight="1" thickBot="1">
      <c r="A74" s="120">
        <v>0</v>
      </c>
      <c r="B74" s="169" t="s">
        <v>9</v>
      </c>
      <c r="C74" s="170"/>
      <c r="D74" s="5"/>
    </row>
    <row r="75" spans="1:4" ht="15.6">
      <c r="A75" s="143" t="s">
        <v>60</v>
      </c>
      <c r="B75" s="19"/>
      <c r="C75" s="19"/>
      <c r="D75" s="19"/>
    </row>
  </sheetData>
  <mergeCells count="41">
    <mergeCell ref="A1:C1"/>
    <mergeCell ref="B65:C65"/>
    <mergeCell ref="B54:C54"/>
    <mergeCell ref="B55:C55"/>
    <mergeCell ref="B56:C56"/>
    <mergeCell ref="B58:C58"/>
    <mergeCell ref="B59:C59"/>
    <mergeCell ref="B61:C61"/>
    <mergeCell ref="B60:C60"/>
    <mergeCell ref="B62:C62"/>
    <mergeCell ref="B64:C64"/>
    <mergeCell ref="A4:D4"/>
    <mergeCell ref="A6:C6"/>
    <mergeCell ref="A27:B27"/>
    <mergeCell ref="B9:C9"/>
    <mergeCell ref="A53:B53"/>
    <mergeCell ref="B72:C72"/>
    <mergeCell ref="B73:C73"/>
    <mergeCell ref="B74:C74"/>
    <mergeCell ref="B15:C15"/>
    <mergeCell ref="B16:C16"/>
    <mergeCell ref="B17:C17"/>
    <mergeCell ref="B29:C29"/>
    <mergeCell ref="B28:C28"/>
    <mergeCell ref="B30:C30"/>
    <mergeCell ref="A40:B40"/>
    <mergeCell ref="B66:C66"/>
    <mergeCell ref="B67:C67"/>
    <mergeCell ref="B68:C68"/>
    <mergeCell ref="B70:C70"/>
    <mergeCell ref="B71:C71"/>
    <mergeCell ref="A26:C26"/>
    <mergeCell ref="A52:C52"/>
    <mergeCell ref="B35:D35"/>
    <mergeCell ref="B48:D48"/>
    <mergeCell ref="B14:C14"/>
    <mergeCell ref="B22:D22"/>
    <mergeCell ref="B41:C41"/>
    <mergeCell ref="B42:C42"/>
    <mergeCell ref="B43:C43"/>
    <mergeCell ref="A39:C39"/>
  </mergeCells>
  <pageMargins left="0.7" right="0.7" top="0.75" bottom="0.75" header="0.3" footer="0.3"/>
  <pageSetup paperSize="17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opLeftCell="A4" workbookViewId="0">
      <selection activeCell="P9" sqref="P9"/>
    </sheetView>
  </sheetViews>
  <sheetFormatPr defaultRowHeight="13.2"/>
  <cols>
    <col min="1" max="1" width="29.33203125" style="8" customWidth="1"/>
    <col min="2" max="2" width="27.77734375" customWidth="1"/>
    <col min="3" max="3" width="33" customWidth="1"/>
    <col min="4" max="4" width="23.77734375" customWidth="1"/>
  </cols>
  <sheetData>
    <row r="1" spans="1:12" ht="20.25" customHeight="1" thickBot="1">
      <c r="A1" s="202" t="s">
        <v>56</v>
      </c>
      <c r="B1" s="203"/>
      <c r="C1" s="204"/>
      <c r="D1" s="137"/>
      <c r="E1" s="146"/>
    </row>
    <row r="2" spans="1:12" ht="15" customHeight="1">
      <c r="A2" s="16"/>
      <c r="B2" s="17"/>
      <c r="C2" s="17"/>
      <c r="D2" s="17"/>
    </row>
    <row r="3" spans="1:12" s="4" customFormat="1" ht="18">
      <c r="A3" s="83"/>
      <c r="B3" s="19"/>
      <c r="C3" s="19"/>
      <c r="D3" s="19"/>
    </row>
    <row r="4" spans="1:12" ht="15" customHeight="1">
      <c r="A4" s="206" t="s">
        <v>7</v>
      </c>
      <c r="B4" s="206"/>
      <c r="C4" s="206"/>
      <c r="D4" s="206"/>
    </row>
    <row r="5" spans="1:12" ht="15.75" customHeight="1" thickBot="1">
      <c r="A5" s="84"/>
      <c r="B5" s="17"/>
      <c r="C5" s="85"/>
      <c r="D5" s="17"/>
    </row>
    <row r="6" spans="1:12" s="3" customFormat="1" ht="21.75" customHeight="1" thickBot="1">
      <c r="A6" s="207" t="s">
        <v>55</v>
      </c>
      <c r="B6" s="208"/>
      <c r="C6" s="209"/>
      <c r="D6" s="19"/>
    </row>
    <row r="7" spans="1:12" s="8" customFormat="1" ht="33.75" customHeight="1" thickBot="1">
      <c r="A7" s="90" t="s">
        <v>57</v>
      </c>
      <c r="B7" s="27" t="s">
        <v>20</v>
      </c>
      <c r="C7" s="90" t="s">
        <v>5</v>
      </c>
      <c r="D7" s="5"/>
    </row>
    <row r="8" spans="1:12" s="8" customFormat="1" ht="31.5" customHeight="1" thickBot="1">
      <c r="A8" s="91">
        <v>51300</v>
      </c>
      <c r="B8" s="92" t="s">
        <v>1</v>
      </c>
      <c r="C8" s="92" t="s">
        <v>8</v>
      </c>
      <c r="D8" s="5"/>
    </row>
    <row r="9" spans="1:12" s="82" customFormat="1" ht="18" customHeight="1" thickBot="1">
      <c r="A9" s="50">
        <f>SUM(A8)</f>
        <v>51300</v>
      </c>
      <c r="B9" s="169" t="s">
        <v>9</v>
      </c>
      <c r="C9" s="170"/>
      <c r="D9" s="93"/>
      <c r="J9" s="137"/>
      <c r="K9" s="137"/>
      <c r="L9" s="145"/>
    </row>
    <row r="10" spans="1:12" ht="15.6">
      <c r="A10" s="143" t="s">
        <v>12</v>
      </c>
      <c r="B10" s="21"/>
      <c r="C10" s="19"/>
      <c r="D10" s="19"/>
    </row>
    <row r="11" spans="1:12" ht="15.6">
      <c r="A11" s="143"/>
      <c r="B11" s="21"/>
      <c r="C11" s="19"/>
      <c r="D11" s="19"/>
    </row>
    <row r="12" spans="1:12" ht="15.6">
      <c r="A12" s="5"/>
      <c r="B12" s="19"/>
      <c r="C12" s="19"/>
      <c r="D12" s="19"/>
    </row>
    <row r="13" spans="1:12" ht="16.2" thickBot="1">
      <c r="A13" s="190" t="s">
        <v>48</v>
      </c>
      <c r="B13" s="190"/>
      <c r="C13" s="190"/>
      <c r="D13" s="19"/>
    </row>
    <row r="14" spans="1:12" s="8" customFormat="1" ht="31.8" thickBot="1">
      <c r="A14" s="27" t="s">
        <v>27</v>
      </c>
      <c r="B14" s="200" t="s">
        <v>58</v>
      </c>
      <c r="C14" s="205"/>
      <c r="D14" s="5"/>
    </row>
    <row r="15" spans="1:12" s="8" customFormat="1" ht="16.2" thickBot="1">
      <c r="A15" s="114"/>
      <c r="B15" s="173" t="s">
        <v>15</v>
      </c>
      <c r="C15" s="174"/>
      <c r="D15" s="5"/>
    </row>
    <row r="16" spans="1:12" s="8" customFormat="1" ht="16.2" thickBot="1">
      <c r="A16" s="120">
        <v>0</v>
      </c>
      <c r="B16" s="169" t="s">
        <v>9</v>
      </c>
      <c r="C16" s="170"/>
      <c r="D16" s="5"/>
    </row>
    <row r="17" spans="1:4" s="8" customFormat="1" ht="16.2" thickBot="1">
      <c r="A17" s="115"/>
      <c r="B17" s="116"/>
      <c r="C17" s="5"/>
      <c r="D17" s="5"/>
    </row>
    <row r="18" spans="1:4" s="8" customFormat="1" ht="31.8" thickBot="1">
      <c r="A18" s="27" t="s">
        <v>27</v>
      </c>
      <c r="B18" s="200" t="s">
        <v>58</v>
      </c>
      <c r="C18" s="205"/>
      <c r="D18" s="5"/>
    </row>
    <row r="19" spans="1:4" s="8" customFormat="1" ht="16.2" thickBot="1">
      <c r="A19" s="114"/>
      <c r="B19" s="173" t="s">
        <v>15</v>
      </c>
      <c r="C19" s="174"/>
      <c r="D19" s="5"/>
    </row>
    <row r="20" spans="1:4" s="8" customFormat="1" ht="16.2" thickBot="1">
      <c r="A20" s="120">
        <v>0</v>
      </c>
      <c r="B20" s="169" t="s">
        <v>9</v>
      </c>
      <c r="C20" s="170"/>
      <c r="D20" s="5"/>
    </row>
    <row r="21" spans="1:4" s="8" customFormat="1" ht="16.2" thickBot="1">
      <c r="A21" s="111"/>
      <c r="B21" s="79"/>
      <c r="C21" s="113"/>
      <c r="D21" s="5"/>
    </row>
    <row r="22" spans="1:4" s="8" customFormat="1" ht="31.8" thickBot="1">
      <c r="A22" s="27" t="s">
        <v>27</v>
      </c>
      <c r="B22" s="200" t="s">
        <v>58</v>
      </c>
      <c r="C22" s="201"/>
      <c r="D22" s="5"/>
    </row>
    <row r="23" spans="1:4" s="8" customFormat="1" ht="16.2" thickBot="1">
      <c r="A23" s="114"/>
      <c r="B23" s="173" t="s">
        <v>15</v>
      </c>
      <c r="C23" s="174"/>
      <c r="D23" s="5"/>
    </row>
    <row r="24" spans="1:4" s="8" customFormat="1" ht="16.2" thickBot="1">
      <c r="A24" s="120">
        <v>0</v>
      </c>
      <c r="B24" s="169" t="s">
        <v>9</v>
      </c>
      <c r="C24" s="170"/>
      <c r="D24" s="5"/>
    </row>
    <row r="25" spans="1:4" ht="15.6">
      <c r="A25" s="93" t="s">
        <v>28</v>
      </c>
      <c r="B25" s="19"/>
      <c r="C25" s="19"/>
      <c r="D25" s="19"/>
    </row>
  </sheetData>
  <mergeCells count="14">
    <mergeCell ref="B14:C14"/>
    <mergeCell ref="B15:C15"/>
    <mergeCell ref="A13:C13"/>
    <mergeCell ref="A1:C1"/>
    <mergeCell ref="A4:D4"/>
    <mergeCell ref="A6:C6"/>
    <mergeCell ref="B9:C9"/>
    <mergeCell ref="B24:C24"/>
    <mergeCell ref="B20:C20"/>
    <mergeCell ref="B22:C22"/>
    <mergeCell ref="B23:C23"/>
    <mergeCell ref="B16:C16"/>
    <mergeCell ref="B18:C18"/>
    <mergeCell ref="B19:C19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 SHEET</vt:lpstr>
      <vt:lpstr>WRIA 12 Credit Fee Sub-Ledger </vt:lpstr>
      <vt:lpstr>WRIA 12 Land Fee Sub-Ledger</vt:lpstr>
      <vt:lpstr>WRIA 11 Credit Fee Sub-Ledger</vt:lpstr>
      <vt:lpstr>WRIA 11 Land Fee Sub-Ledger</vt:lpstr>
      <vt:lpstr>'SUMMARY SHEET'!Print_Area</vt:lpstr>
      <vt:lpstr>'WRIA 11 Credit Fee Sub-Ledger'!Print_Area</vt:lpstr>
      <vt:lpstr>'WRIA 12 Credit Fee Sub-Ledger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13: Fee Ledger, Mitigation Reserves Program</dc:title>
  <dc:subject>King Couinty Mitigation Reserves Program</dc:subject>
  <dc:creator>King County</dc:creator>
  <cp:keywords>wetland mitigation reserves program king county washington doe usace department of ecology us army corps of engineers</cp:keywords>
  <cp:lastModifiedBy>E4REGSMM</cp:lastModifiedBy>
  <cp:lastPrinted>2014-11-18T17:17:38Z</cp:lastPrinted>
  <dcterms:created xsi:type="dcterms:W3CDTF">2012-04-24T11:49:45Z</dcterms:created>
  <dcterms:modified xsi:type="dcterms:W3CDTF">2015-05-05T10:40:33Z</dcterms:modified>
</cp:coreProperties>
</file>